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250" activeTab="5"/>
  </bookViews>
  <sheets>
    <sheet name="1 стр." sheetId="1" r:id="rId1"/>
    <sheet name="2 стр." sheetId="2" r:id="rId2"/>
    <sheet name="2019" sheetId="3" r:id="rId3"/>
    <sheet name="2020" sheetId="4" r:id="rId4"/>
    <sheet name="2021" sheetId="5" r:id="rId5"/>
    <sheet name="5,6 стр." sheetId="6" r:id="rId6"/>
  </sheets>
  <definedNames>
    <definedName name="_xlnm.Print_Area" localSheetId="0">'1 стр.'!$A$1:$EQ$60</definedName>
    <definedName name="_xlnm.Print_Area" localSheetId="2">'2019'!$A$1:$M$106</definedName>
    <definedName name="_xlnm.Print_Area" localSheetId="3">'2020'!$A$1:$M$105</definedName>
    <definedName name="_xlnm.Print_Area" localSheetId="4">'2021'!$A$1:$M$110</definedName>
  </definedNames>
  <calcPr fullCalcOnLoad="1"/>
</workbook>
</file>

<file path=xl/sharedStrings.xml><?xml version="1.0" encoding="utf-8"?>
<sst xmlns="http://schemas.openxmlformats.org/spreadsheetml/2006/main" count="1224" uniqueCount="324">
  <si>
    <t>Таблица 2</t>
  </si>
  <si>
    <t>Наименование показателя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</si>
  <si>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</si>
  <si>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</si>
  <si>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</si>
  <si>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</si>
  <si>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</si>
  <si>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</si>
  <si>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</si>
  <si>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</si>
  <si>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</si>
  <si>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</si>
  <si>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иные субсидии, предоставленные из бюджета</t>
  </si>
  <si>
    <t>Выплаты по расходам, всего:</t>
  </si>
  <si>
    <t>в том числе на выплаты персоналу, всего:</t>
  </si>
  <si>
    <t>из них:</t>
  </si>
  <si>
    <t>фонд оплаты труда</t>
  </si>
  <si>
    <t>начисления на выплаты по оплате труда</t>
  </si>
  <si>
    <t>уплата налога на имущество организаций и земельного налога</t>
  </si>
  <si>
    <t>уплата прочих налогов и сборов</t>
  </si>
  <si>
    <t>Расходы на закупку товаров, работ, услуг, всего:</t>
  </si>
  <si>
    <t>услуги связи</t>
  </si>
  <si>
    <t>транспортные услуги</t>
  </si>
  <si>
    <t>увеличение стоимости основных средств</t>
  </si>
  <si>
    <t>Остаток средств на начало года</t>
  </si>
  <si>
    <t>Отраслевой код</t>
  </si>
  <si>
    <t>КОСГУ</t>
  </si>
  <si>
    <t>Объем финансового обеспечения, руб.(с точностью до двух знаков после запятой-0,00)</t>
  </si>
  <si>
    <t>Объем финансового обеспечения, очередной финансовый 2018 год,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</si>
  <si>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</si>
  <si>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</si>
  <si>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предоставляемые в соответсвии с абзацем вторым пункта 1 ст.78.1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</si>
  <si>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</si>
  <si>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</si>
  <si>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167.0000.0000000000</t>
  </si>
  <si>
    <t>000</t>
  </si>
  <si>
    <t>120</t>
  </si>
  <si>
    <t>из них</t>
  </si>
  <si>
    <t>130</t>
  </si>
  <si>
    <t>167.0703.0000000002</t>
  </si>
  <si>
    <t>Субсидии бюджетным учреждениям на финансовое обеспечение</t>
  </si>
  <si>
    <t>167.0703.0480301010</t>
  </si>
  <si>
    <t>Доходы от платных услуг по основному виду деятельности</t>
  </si>
  <si>
    <t>180</t>
  </si>
  <si>
    <t>Субсидии бюджетным учреждениям на иные цели</t>
  </si>
  <si>
    <t>167.0000.0000000001</t>
  </si>
  <si>
    <t>167.0703.0490845010</t>
  </si>
  <si>
    <t>167.0703.0490946010</t>
  </si>
  <si>
    <t>167.0703.0491047000</t>
  </si>
  <si>
    <t>167.0703.0640180880</t>
  </si>
  <si>
    <t>110</t>
  </si>
  <si>
    <t>111</t>
  </si>
  <si>
    <t>211</t>
  </si>
  <si>
    <t>167.0000.0000000002</t>
  </si>
  <si>
    <t>119</t>
  </si>
  <si>
    <t>213</t>
  </si>
  <si>
    <t>112</t>
  </si>
  <si>
    <t>167.1103.0480180430</t>
  </si>
  <si>
    <t>Уплата налогов, сборов и иных платежей, всего:</t>
  </si>
  <si>
    <t>851</t>
  </si>
  <si>
    <t>290</t>
  </si>
  <si>
    <t>852</t>
  </si>
  <si>
    <t>853</t>
  </si>
  <si>
    <t>244</t>
  </si>
  <si>
    <t>221</t>
  </si>
  <si>
    <t>222</t>
  </si>
  <si>
    <t>комунальные услуги</t>
  </si>
  <si>
    <t>223</t>
  </si>
  <si>
    <t>225</t>
  </si>
  <si>
    <t>работы и услуги по содержанию имущества</t>
  </si>
  <si>
    <t>167.0703.064018880</t>
  </si>
  <si>
    <t>226</t>
  </si>
  <si>
    <t>прочие работы,услуги</t>
  </si>
  <si>
    <t>167.1102.0410180400</t>
  </si>
  <si>
    <t>310</t>
  </si>
  <si>
    <t>510</t>
  </si>
  <si>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</si>
  <si>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</si>
  <si>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</si>
  <si>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</si>
  <si>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</si>
  <si>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</si>
  <si>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</si>
  <si>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</si>
  <si>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УТВЕРЖДАЮ</t>
  </si>
  <si>
    <t>Директор Департамента по делам молодежи и спорта Администрации г.Саров</t>
  </si>
  <si>
    <t>(наименование должности лица, утверждающего документ)</t>
  </si>
  <si>
    <t>Л.В.Пустынникова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</si>
  <si>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</si>
  <si>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</si>
  <si>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</si>
  <si>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</si>
  <si>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</si>
  <si>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</si>
  <si>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0501016</t>
  </si>
  <si>
    <t>Января</t>
  </si>
  <si>
    <t>2018</t>
  </si>
  <si>
    <t>Дата</t>
  </si>
  <si>
    <t>Наименование государственного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</si>
  <si>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"Атом"</t>
  </si>
  <si>
    <t>по ОКПО</t>
  </si>
  <si>
    <t>38651970</t>
  </si>
  <si>
    <t>бюджетного учреждения</t>
  </si>
  <si>
    <t>по РУБП/НУБП</t>
  </si>
  <si>
    <t>(подразделения)</t>
  </si>
  <si>
    <t>ИНН/КПП</t>
  </si>
  <si>
    <t>5254485439/525401001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</si>
  <si>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</si>
  <si>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</si>
  <si>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</si>
  <si>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</si>
  <si>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</si>
  <si>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</si>
  <si>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Департамент по делам молодежи и спорта Администрации г. Саров</t>
  </si>
  <si>
    <t>функции и полномочия учредителя</t>
  </si>
  <si>
    <t>Адрес фактического местонахождения</t>
  </si>
  <si>
    <t>607183 Нижегородская обл.,г.Саров, ул.Академика Харитона, д.3, пом.В2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</si>
  <si>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</si>
  <si>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</si>
  <si>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</si>
  <si>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</si>
  <si>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</si>
  <si>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</si>
  <si>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1.1.1.Осуществление дополнительного образования детей и молодежи;</t>
  </si>
  <si>
    <t>1.1.2.Развитие физической культуры и спорта;</t>
  </si>
  <si>
    <t>1.1.3. Привлечение максимально возможного количества детей и молодежи к систематическим занятиям спортом;</t>
  </si>
  <si>
    <t>1.1.4.Привличение к специализированной спортивной подготовке оптимального числа перспективных спортсменов для достижения ими высоких стабильных результатов, позволяющих войти в состав сборных команд Нижегородской области и Российской Федерации</t>
  </si>
  <si>
    <t>1.1.5. Осуществление спортивной и воспитательной работы, направленной на укрепление здоровья, формирование духовно-нравственной личности;</t>
  </si>
  <si>
    <t>1.1.6.Организация и проведения физкультурных и спортивных соревнований, массовых спортивных мероприятий, праздников.</t>
  </si>
  <si>
    <t>1.2.1.Содержание дополнительного образования в Учреждении определяется дополнительными общеразвивающими и предпрофессиональными программами</t>
  </si>
  <si>
    <t>1.3.1. Торговля покупным товаром и оборудованием;</t>
  </si>
  <si>
    <t>1.3.2. Оказание посреднеческих услуг;</t>
  </si>
  <si>
    <t>1.3.3.Оказание образовательных услуг;</t>
  </si>
  <si>
    <t>1.3.4.Подготовка и сервисное обслуживание спортивного инвентаря;</t>
  </si>
  <si>
    <t>1.3.5.Деятельность по содействию и подготовке спортивных мероприятий;</t>
  </si>
  <si>
    <t>1.3.6.Оказание услуг физкультурно-оздоровительного характера для физических и юридических лиц, в том числе по организации физкультурно-оздоровительных занятий в тренажерном зале;</t>
  </si>
  <si>
    <t>1.3.7.Оказание услуг по организации учебно-тренировочных сборов;</t>
  </si>
  <si>
    <t>1.3.8.Оказание услуг по прокату спортивного инвентаря;</t>
  </si>
  <si>
    <t>1.3.9.Оказание услуг по организации и проведению праздников, представлений, шоу, конференций, семинаров.</t>
  </si>
  <si>
    <t>Подписано с ЭЦП</t>
  </si>
  <si>
    <t>II. Показатели финансового состояния учреждения</t>
  </si>
  <si>
    <t>Таблица 1</t>
  </si>
  <si>
    <t>руб.</t>
  </si>
  <si>
    <t>Сумма</t>
  </si>
  <si>
    <t>1.</t>
  </si>
  <si>
    <t>Нефинансовые активы, всего:</t>
  </si>
  <si>
    <t>Общая балансовая стоимость недвижимого муниципального имущества, всего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</si>
  <si>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</si>
  <si>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</si>
  <si>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приносящей доход деятельности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</si>
  <si>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</si>
  <si>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</si>
  <si>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</si>
  <si>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</si>
  <si>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</si>
  <si>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местного бюджета</t>
  </si>
  <si>
    <t>Дебиторская задолженность по выданным авансам, полученным за счет средств местного бюджета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</si>
  <si>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</si>
  <si>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</si>
  <si>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</si>
  <si>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</si>
  <si>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</si>
  <si>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</si>
  <si>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</si>
  <si>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</si>
  <si>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</si>
  <si>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</si>
  <si>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Дебиторская задолженность по выданным авансам за счет доходов, полученных от платной и приносящей доход деятельности, всего:</t>
  </si>
  <si>
    <t>3.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</si>
  <si>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</si>
  <si>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</si>
  <si>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местного бюджета, всего:</t>
  </si>
  <si>
    <t>В том числе: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</si>
  <si>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</si>
  <si>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</si>
  <si>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</si>
  <si>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</si>
  <si>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</si>
  <si>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</si>
  <si>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</si>
  <si>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</si>
  <si>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</si>
  <si>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</si>
  <si>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</si>
  <si>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</si>
  <si>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</si>
  <si>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приносящей доход деятельности, всего:</t>
  </si>
  <si>
    <t>№ п/п</t>
  </si>
  <si>
    <t>1.1.</t>
  </si>
  <si>
    <t>1.1.1</t>
  </si>
  <si>
    <t>1.1.2</t>
  </si>
  <si>
    <t>1.1.3</t>
  </si>
  <si>
    <t>1.1.4</t>
  </si>
  <si>
    <t>1.2.1</t>
  </si>
  <si>
    <t>1.2.2</t>
  </si>
  <si>
    <t>2</t>
  </si>
  <si>
    <t>1.2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</si>
  <si>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</si>
  <si>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</si>
  <si>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</si>
  <si>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</si>
  <si>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</si>
  <si>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</si>
  <si>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</si>
  <si>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</si>
  <si>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</si>
  <si>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</si>
  <si>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</si>
  <si>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</si>
  <si>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</si>
  <si>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</si>
  <si>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</si>
  <si>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</si>
  <si>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</si>
  <si>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</si>
  <si>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</si>
  <si>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</si>
  <si>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</si>
  <si>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</si>
  <si>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</si>
  <si>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</si>
  <si>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</si>
  <si>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</si>
  <si>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</si>
  <si>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</si>
  <si>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</si>
  <si>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</si>
  <si>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</si>
  <si>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</si>
  <si>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</si>
  <si>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</si>
  <si>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</si>
  <si>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</si>
  <si>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</si>
  <si>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</si>
  <si>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</si>
  <si>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</si>
  <si>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</si>
  <si>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</si>
  <si>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</si>
  <si>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</si>
  <si>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</si>
  <si>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</si>
  <si>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</si>
  <si>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</si>
  <si>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</si>
  <si>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</si>
  <si>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</si>
  <si>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</si>
  <si>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III. Показатели по поступлениям и выплатам учреждения на 2020 год</t>
  </si>
  <si>
    <t>Таблица 2.1</t>
  </si>
  <si>
    <t>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</si>
  <si>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</si>
  <si>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</si>
  <si>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</si>
  <si>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</si>
  <si>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</si>
  <si>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</si>
  <si>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</si>
  <si>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 xml:space="preserve">    на закупку товаров, работ, услуг по году начала закупки</t>
  </si>
  <si>
    <t>2001</t>
  </si>
  <si>
    <t>в том числе: на оплату контрактов, заключенных до начала очередного финансового года</t>
  </si>
  <si>
    <t>1001</t>
  </si>
  <si>
    <t>Таблица 3</t>
  </si>
  <si>
    <t xml:space="preserve">Сведения о средствах, поступающих во временное распоряжение учреждения 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</si>
  <si>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</si>
  <si>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</si>
  <si>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</si>
  <si>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</si>
  <si>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</si>
  <si>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</si>
  <si>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</si>
  <si>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</si>
  <si>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</si>
  <si>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</si>
  <si>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</si>
  <si>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</si>
  <si>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</si>
  <si>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01</t>
  </si>
  <si>
    <t>План финансово-хозяйственной деятельности</t>
  </si>
  <si>
    <t>на 2019 год и плановый период 2020 и 2021 годов</t>
  </si>
  <si>
    <t>01.01.2019</t>
  </si>
  <si>
    <t>на «01»Января  2019г.</t>
  </si>
  <si>
    <t>III. Показатели по поступлениям и выплатам учреждения на 01 января 2019г.</t>
  </si>
  <si>
    <t>131</t>
  </si>
  <si>
    <t>167.1101.0480501230</t>
  </si>
  <si>
    <t>167.1101.04805S2090</t>
  </si>
  <si>
    <t>167.11020480501230</t>
  </si>
  <si>
    <t>167.1103.0480501230</t>
  </si>
  <si>
    <t>183</t>
  </si>
  <si>
    <t>113</t>
  </si>
  <si>
    <t>167.1101.0480501231</t>
  </si>
  <si>
    <t>167.1101.0480501232</t>
  </si>
  <si>
    <t>167.1103.0480501232</t>
  </si>
  <si>
    <t>167.1103.0480501233</t>
  </si>
  <si>
    <t>167.1101.0480501233</t>
  </si>
  <si>
    <t>266</t>
  </si>
  <si>
    <t>291</t>
  </si>
  <si>
    <t>292</t>
  </si>
  <si>
    <t>167.1101.0000000002</t>
  </si>
  <si>
    <t>167.11010000000002</t>
  </si>
  <si>
    <t>341</t>
  </si>
  <si>
    <t>343</t>
  </si>
  <si>
    <t>245</t>
  </si>
  <si>
    <t>345</t>
  </si>
  <si>
    <t>346</t>
  </si>
  <si>
    <t>349</t>
  </si>
  <si>
    <t>167.1102.0480501231</t>
  </si>
  <si>
    <t>246</t>
  </si>
  <si>
    <t>167.1103.0480501231</t>
  </si>
  <si>
    <t xml:space="preserve">Социальные пособия и компенсации в денежном эквиваленте
</t>
  </si>
  <si>
    <t xml:space="preserve">Штрафы за нарушение законодательства о налогах и сборах, законодательства о страховых взносах
</t>
  </si>
  <si>
    <t xml:space="preserve">Лекарственные препараты и материалы, применяемые в медицинских целях
</t>
  </si>
  <si>
    <t xml:space="preserve">Горюче-смазочные материалы
</t>
  </si>
  <si>
    <t xml:space="preserve">Мягкий инвентарь
</t>
  </si>
  <si>
    <t xml:space="preserve">Прочие оборотные запасы (материалы)
</t>
  </si>
  <si>
    <t xml:space="preserve">Прочие материальные запасы однократного применения
</t>
  </si>
  <si>
    <t>III. Показатели по поступлениям и выплатам учреждения на 2021 год</t>
  </si>
  <si>
    <t>01 Января 2019 г.</t>
  </si>
  <si>
    <t>на 2019 г.
очередной 
финансовый 
год</t>
  </si>
  <si>
    <t>на 2020 г.
 1-й год 
планового 
периода</t>
  </si>
  <si>
    <t>на 2021 г.
 2-й год 
планового 
периода</t>
  </si>
  <si>
    <t>на 01 Января 2019 г.</t>
  </si>
  <si>
    <t>Справочная информация на 01 января 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</si>
</sst>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Sans Serif"/>
      <family val="0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 Cyr"/>
      <family val="0"/>
    </font>
    <font>
      <sz val="10"/>
      <color indexed="8"/>
      <name val="Sans Serif"/>
      <family val="0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vertical="top"/>
      <protection/>
    </xf>
    <xf numFmtId="49" fontId="22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49" fontId="24" fillId="0" borderId="0" xfId="0" applyFont="1" applyBorder="1" applyAlignment="1" applyProtection="1">
      <alignment/>
      <protection/>
    </xf>
    <xf numFmtId="49" fontId="24" fillId="0" borderId="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 wrapText="1"/>
      <protection/>
    </xf>
    <xf numFmtId="0" fontId="22" fillId="0" borderId="0" xfId="0" applyFont="1" applyBorder="1" applyAlignment="1" applyProtection="1">
      <alignment vertical="center"/>
      <protection/>
    </xf>
    <xf numFmtId="49" fontId="22" fillId="0" borderId="0" xfId="0" applyFont="1" applyBorder="1" applyAlignment="1" applyProtection="1">
      <alignment horizontal="right" vertical="center"/>
      <protection/>
    </xf>
    <xf numFmtId="49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9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49" fontId="22" fillId="0" borderId="0" xfId="0" applyFont="1" applyBorder="1" applyAlignment="1" applyProtection="1">
      <alignment horizontal="center" vertical="top"/>
      <protection/>
    </xf>
    <xf numFmtId="0" fontId="25" fillId="0" borderId="0" xfId="0" applyFont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 horizontal="justify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4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49" fontId="0" fillId="0" borderId="0" xfId="0" applyNumberFormat="1" applyAlignment="1">
      <alignment horizontal="justify"/>
    </xf>
    <xf numFmtId="0" fontId="29" fillId="0" borderId="0" xfId="0" applyFont="1" applyAlignment="1">
      <alignment horizontal="center"/>
    </xf>
    <xf numFmtId="49" fontId="25" fillId="0" borderId="12" xfId="0" applyNumberFormat="1" applyFont="1" applyBorder="1" applyAlignment="1">
      <alignment vertical="top" wrapText="1"/>
    </xf>
    <xf numFmtId="0" fontId="25" fillId="0" borderId="13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1" fillId="0" borderId="10" xfId="0" applyFont="1" applyBorder="1" applyAlignment="1" applyProtection="1">
      <alignment horizontal="center" vertical="center" wrapText="1"/>
      <protection/>
    </xf>
    <xf numFmtId="2" fontId="31" fillId="0" borderId="10" xfId="0" applyFont="1" applyBorder="1" applyAlignment="1" applyProtection="1">
      <alignment horizontal="right" vertical="top" wrapText="1"/>
      <protection/>
    </xf>
    <xf numFmtId="0" fontId="33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33" fillId="0" borderId="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49" fontId="33" fillId="0" borderId="10" xfId="0" applyFont="1" applyBorder="1" applyAlignment="1" applyProtection="1">
      <alignment horizontal="left" vertical="top" wrapText="1"/>
      <protection/>
    </xf>
    <xf numFmtId="49" fontId="33" fillId="0" borderId="10" xfId="0" applyFont="1" applyBorder="1" applyAlignment="1" applyProtection="1">
      <alignment horizontal="center" vertical="top" wrapText="1"/>
      <protection/>
    </xf>
    <xf numFmtId="2" fontId="33" fillId="0" borderId="10" xfId="0" applyFont="1" applyBorder="1" applyAlignment="1" applyProtection="1">
      <alignment horizontal="right" vertical="top" wrapText="1"/>
      <protection/>
    </xf>
    <xf numFmtId="49" fontId="31" fillId="0" borderId="0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 vertical="center" wrapText="1"/>
      <protection/>
    </xf>
    <xf numFmtId="49" fontId="31" fillId="0" borderId="10" xfId="0" applyFont="1" applyBorder="1" applyAlignment="1" applyProtection="1">
      <alignment horizontal="center" vertical="center" wrapText="1"/>
      <protection/>
    </xf>
    <xf numFmtId="2" fontId="31" fillId="0" borderId="10" xfId="0" applyFont="1" applyBorder="1" applyAlignment="1" applyProtection="1">
      <alignment horizontal="justify" vertical="center" wrapText="1"/>
      <protection/>
    </xf>
    <xf numFmtId="2" fontId="25" fillId="0" borderId="15" xfId="0" applyNumberFormat="1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right"/>
      <protection/>
    </xf>
    <xf numFmtId="49" fontId="22" fillId="0" borderId="16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vertical="top"/>
      <protection/>
    </xf>
    <xf numFmtId="49" fontId="22" fillId="0" borderId="1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2" fillId="0" borderId="0" xfId="0" applyFont="1" applyBorder="1" applyAlignment="1" applyProtection="1">
      <alignment horizontal="center" vertical="top" wrapText="1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top"/>
      <protection/>
    </xf>
    <xf numFmtId="49" fontId="22" fillId="0" borderId="16" xfId="0" applyFont="1" applyBorder="1" applyAlignment="1" applyProtection="1">
      <alignment horizontal="center"/>
      <protection/>
    </xf>
    <xf numFmtId="49" fontId="24" fillId="0" borderId="16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49" fontId="22" fillId="0" borderId="1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49" fontId="22" fillId="0" borderId="0" xfId="0" applyFont="1" applyBorder="1" applyAlignment="1" applyProtection="1">
      <alignment horizontal="left" vertical="center"/>
      <protection/>
    </xf>
    <xf numFmtId="49" fontId="22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right"/>
    </xf>
    <xf numFmtId="0" fontId="25" fillId="0" borderId="17" xfId="0" applyFont="1" applyBorder="1" applyAlignment="1">
      <alignment/>
    </xf>
    <xf numFmtId="0" fontId="2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0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0" fontId="33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32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 vertical="top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58</xdr:row>
      <xdr:rowOff>552450</xdr:rowOff>
    </xdr:from>
    <xdr:to>
      <xdr:col>137</xdr:col>
      <xdr:colOff>838200</xdr:colOff>
      <xdr:row>59</xdr:row>
      <xdr:rowOff>600075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200" y="14782800"/>
          <a:ext cx="96012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в:10.01.2019 09:38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1</xdr:col>
      <xdr:colOff>19050</xdr:colOff>
      <xdr:row>55</xdr:row>
      <xdr:rowOff>123825</xdr:rowOff>
    </xdr:from>
    <xdr:to>
      <xdr:col>137</xdr:col>
      <xdr:colOff>838200</xdr:colOff>
      <xdr:row>58</xdr:row>
      <xdr:rowOff>428625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6200" y="13868400"/>
          <a:ext cx="96012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№1
Подписано в:10.01.2019 09:37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1</xdr:col>
      <xdr:colOff>28575</xdr:colOff>
      <xdr:row>59</xdr:row>
      <xdr:rowOff>876300</xdr:rowOff>
    </xdr:from>
    <xdr:to>
      <xdr:col>133</xdr:col>
      <xdr:colOff>28575</xdr:colOff>
      <xdr:row>59</xdr:row>
      <xdr:rowOff>1685925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5725" y="15840075"/>
          <a:ext cx="80486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Подписано в:10.01.2019 09:48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88</xdr:row>
      <xdr:rowOff>76200</xdr:rowOff>
    </xdr:from>
    <xdr:to>
      <xdr:col>2</xdr:col>
      <xdr:colOff>1504950</xdr:colOff>
      <xdr:row>90</xdr:row>
      <xdr:rowOff>523875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0670500"/>
          <a:ext cx="57054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Подписано в:10.01.2018 09:48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38100</xdr:colOff>
      <xdr:row>78</xdr:row>
      <xdr:rowOff>0</xdr:rowOff>
    </xdr:from>
    <xdr:to>
      <xdr:col>2</xdr:col>
      <xdr:colOff>1543050</xdr:colOff>
      <xdr:row>82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28689300"/>
          <a:ext cx="57245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в:10.01.2018 09:37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95250</xdr:colOff>
      <xdr:row>82</xdr:row>
      <xdr:rowOff>171450</xdr:rowOff>
    </xdr:from>
    <xdr:to>
      <xdr:col>2</xdr:col>
      <xdr:colOff>1571625</xdr:colOff>
      <xdr:row>87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29622750"/>
          <a:ext cx="56959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в:10.01.2018 09:38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101</xdr:row>
      <xdr:rowOff>95250</xdr:rowOff>
    </xdr:from>
    <xdr:to>
      <xdr:col>12</xdr:col>
      <xdr:colOff>409575</xdr:colOff>
      <xdr:row>105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47901225"/>
          <a:ext cx="118681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Подписано в:10.01.2019 09:48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76200</xdr:colOff>
      <xdr:row>89</xdr:row>
      <xdr:rowOff>161925</xdr:rowOff>
    </xdr:from>
    <xdr:to>
      <xdr:col>12</xdr:col>
      <xdr:colOff>581025</xdr:colOff>
      <xdr:row>93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46072425"/>
          <a:ext cx="120396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в:10.01.2019 09:37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47625</xdr:colOff>
      <xdr:row>95</xdr:row>
      <xdr:rowOff>161925</xdr:rowOff>
    </xdr:from>
    <xdr:to>
      <xdr:col>12</xdr:col>
      <xdr:colOff>523875</xdr:colOff>
      <xdr:row>99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47024925"/>
          <a:ext cx="120110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в:10.01.2019 09:38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99</xdr:row>
      <xdr:rowOff>66675</xdr:rowOff>
    </xdr:from>
    <xdr:to>
      <xdr:col>12</xdr:col>
      <xdr:colOff>400050</xdr:colOff>
      <xdr:row>103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6675" y="49101375"/>
          <a:ext cx="118681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Подписано в:10.01.2019 09:48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76200</xdr:colOff>
      <xdr:row>89</xdr:row>
      <xdr:rowOff>161925</xdr:rowOff>
    </xdr:from>
    <xdr:to>
      <xdr:col>12</xdr:col>
      <xdr:colOff>581025</xdr:colOff>
      <xdr:row>93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6200" y="47282100"/>
          <a:ext cx="120396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в:10.01.2019 09:37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19050</xdr:colOff>
      <xdr:row>94</xdr:row>
      <xdr:rowOff>66675</xdr:rowOff>
    </xdr:from>
    <xdr:to>
      <xdr:col>12</xdr:col>
      <xdr:colOff>495300</xdr:colOff>
      <xdr:row>98</xdr:row>
      <xdr:rowOff>38100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050" y="48148875"/>
          <a:ext cx="120110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в:10.01.2019 09:38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99</xdr:row>
      <xdr:rowOff>66675</xdr:rowOff>
    </xdr:from>
    <xdr:to>
      <xdr:col>12</xdr:col>
      <xdr:colOff>400050</xdr:colOff>
      <xdr:row>103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6675" y="49101375"/>
          <a:ext cx="118681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Подписано в:10.01.2019 09:48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19050</xdr:colOff>
      <xdr:row>89</xdr:row>
      <xdr:rowOff>114300</xdr:rowOff>
    </xdr:from>
    <xdr:to>
      <xdr:col>12</xdr:col>
      <xdr:colOff>523875</xdr:colOff>
      <xdr:row>93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050" y="47234475"/>
          <a:ext cx="120396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в:10.01.2019 09:37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19050</xdr:colOff>
      <xdr:row>94</xdr:row>
      <xdr:rowOff>66675</xdr:rowOff>
    </xdr:from>
    <xdr:to>
      <xdr:col>12</xdr:col>
      <xdr:colOff>495300</xdr:colOff>
      <xdr:row>98</xdr:row>
      <xdr:rowOff>38100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050" y="48148875"/>
          <a:ext cx="120110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в:10.01.2019 09:38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66675</xdr:colOff>
      <xdr:row>99</xdr:row>
      <xdr:rowOff>66675</xdr:rowOff>
    </xdr:from>
    <xdr:to>
      <xdr:col>12</xdr:col>
      <xdr:colOff>400050</xdr:colOff>
      <xdr:row>103</xdr:row>
      <xdr:rowOff>95250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6675" y="49101375"/>
          <a:ext cx="118681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Подписано в:10.01.2019 09:48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19050</xdr:colOff>
      <xdr:row>94</xdr:row>
      <xdr:rowOff>66675</xdr:rowOff>
    </xdr:from>
    <xdr:to>
      <xdr:col>12</xdr:col>
      <xdr:colOff>495300</xdr:colOff>
      <xdr:row>98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9050" y="48148875"/>
          <a:ext cx="120110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в:10.01.2019 09:38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57150</xdr:rowOff>
    </xdr:from>
    <xdr:to>
      <xdr:col>11</xdr:col>
      <xdr:colOff>342900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2601575"/>
          <a:ext cx="87058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в:10.01.2019 09:37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11</xdr:col>
      <xdr:colOff>390525</xdr:colOff>
      <xdr:row>37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3392150"/>
          <a:ext cx="87820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в:10.01.2019 09:38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19050</xdr:colOff>
      <xdr:row>37</xdr:row>
      <xdr:rowOff>76200</xdr:rowOff>
    </xdr:from>
    <xdr:to>
      <xdr:col>11</xdr:col>
      <xdr:colOff>485775</xdr:colOff>
      <xdr:row>41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14144625"/>
          <a:ext cx="88582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Подписано в:10.01.2019 09:48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C27A7DC0C3182F5EDA35B5EF476E80F06F49563AF1FFB67C6C693FDC4CA46476641DFE86E6QDHCG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C27A7DC0C3182F5EDA35B5EF476E80F06F49563AF1FFB67C6C693FDC4CA46476641DFE86E6QDHCG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C27A7DC0C3182F5EDA35B5EF476E80F06F49563AF1FFB67C6C693FDC4CA46476641DFE86E6QDHCG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54"/>
  <sheetViews>
    <sheetView view="pageBreakPreview" zoomScale="60" workbookViewId="0" topLeftCell="A1">
      <selection activeCell="DI19" sqref="DI19"/>
    </sheetView>
  </sheetViews>
  <sheetFormatPr defaultColWidth="9.140625" defaultRowHeight="12.75" customHeight="1"/>
  <cols>
    <col min="1" max="33" width="0.85546875" style="25" customWidth="1"/>
    <col min="34" max="34" width="12.8515625" style="25" customWidth="1"/>
    <col min="35" max="56" width="0.85546875" style="25" customWidth="1"/>
    <col min="57" max="57" width="0.13671875" style="25" customWidth="1"/>
    <col min="58" max="59" width="0.85546875" style="25" hidden="1" customWidth="1"/>
    <col min="60" max="83" width="0.85546875" style="25" customWidth="1"/>
    <col min="84" max="84" width="0.71875" style="25" customWidth="1"/>
    <col min="85" max="86" width="0.85546875" style="25" hidden="1" customWidth="1"/>
    <col min="87" max="87" width="3.421875" style="25" customWidth="1"/>
    <col min="88" max="88" width="5.28125" style="25" customWidth="1"/>
    <col min="89" max="90" width="0.85546875" style="25" hidden="1" customWidth="1"/>
    <col min="91" max="91" width="0.9921875" style="25" hidden="1" customWidth="1"/>
    <col min="92" max="93" width="0.85546875" style="25" hidden="1" customWidth="1"/>
    <col min="94" max="94" width="0.71875" style="25" hidden="1" customWidth="1"/>
    <col min="95" max="100" width="0.85546875" style="25" hidden="1" customWidth="1"/>
    <col min="101" max="101" width="0.2890625" style="25" customWidth="1"/>
    <col min="102" max="120" width="0.85546875" style="25" customWidth="1"/>
    <col min="121" max="121" width="4.57421875" style="25" customWidth="1"/>
    <col min="122" max="136" width="0.85546875" style="25" customWidth="1"/>
    <col min="137" max="137" width="8.421875" style="25" customWidth="1"/>
    <col min="138" max="138" width="13.00390625" style="25" customWidth="1"/>
    <col min="139" max="139" width="8.140625" style="25" customWidth="1"/>
    <col min="140" max="146" width="0.85546875" style="25" customWidth="1"/>
    <col min="147" max="147" width="2.57421875" style="25" customWidth="1"/>
    <col min="148" max="148" width="0.2890625" style="25" customWidth="1"/>
    <col min="149" max="149" width="5.8515625" style="25" hidden="1" customWidth="1"/>
    <col min="150" max="150" width="18.8515625" style="25" hidden="1" customWidth="1"/>
    <col min="151" max="153" width="0.85546875" style="25" hidden="1" customWidth="1"/>
    <col min="154" max="16384" width="9.140625" style="25" customWidth="1"/>
  </cols>
  <sheetData>
    <row r="1" spans="1:153" ht="20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85" t="s">
        <v>76</v>
      </c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</row>
    <row r="2" spans="1:153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6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85" t="s">
        <v>77</v>
      </c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</row>
    <row r="3" spans="1:153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85" t="s">
        <v>78</v>
      </c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</row>
    <row r="4" spans="1:153" ht="17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85" t="s">
        <v>79</v>
      </c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</row>
    <row r="5" spans="1:153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6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85" t="s">
        <v>80</v>
      </c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</row>
    <row r="6" spans="1:153" ht="17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6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85" t="s">
        <v>81</v>
      </c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</row>
    <row r="7" spans="1:153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6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85" t="s">
        <v>82</v>
      </c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</row>
    <row r="8" spans="1:153" ht="17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6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85" t="s">
        <v>83</v>
      </c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</row>
    <row r="9" spans="1:153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86" t="s">
        <v>84</v>
      </c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</row>
    <row r="11" spans="1:153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86" t="s">
        <v>85</v>
      </c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</row>
    <row r="12" spans="1:153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88" t="s">
        <v>86</v>
      </c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</row>
    <row r="13" spans="1:153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89" t="s">
        <v>139</v>
      </c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5"/>
      <c r="DS13" s="5"/>
      <c r="DT13" s="89" t="s">
        <v>87</v>
      </c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</row>
    <row r="14" spans="1:153" ht="17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90" t="s">
        <v>88</v>
      </c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5"/>
      <c r="DS14" s="5"/>
      <c r="DT14" s="90" t="s">
        <v>89</v>
      </c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</row>
    <row r="15" spans="1:153" ht="2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7" t="s">
        <v>90</v>
      </c>
      <c r="DG15" s="91"/>
      <c r="DH15" s="91"/>
      <c r="DI15" s="91"/>
      <c r="DJ15" s="91"/>
      <c r="DK15" s="5" t="s">
        <v>90</v>
      </c>
      <c r="DL15" s="5"/>
      <c r="DM15" s="5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80">
        <v>20</v>
      </c>
      <c r="EG15" s="80"/>
      <c r="EH15" s="80"/>
      <c r="EI15" s="80"/>
      <c r="EJ15" s="81"/>
      <c r="EK15" s="81"/>
      <c r="EL15" s="81"/>
      <c r="EM15" s="81"/>
      <c r="EN15" s="5" t="s">
        <v>91</v>
      </c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6.5" customHeight="1">
      <c r="A16" s="82" t="s">
        <v>279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</row>
    <row r="17" spans="1:153" ht="16.5" customHeight="1">
      <c r="A17" s="82" t="s">
        <v>280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</row>
    <row r="18" spans="1:15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83" t="s">
        <v>92</v>
      </c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</row>
    <row r="19" spans="1:153" ht="16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7"/>
      <c r="CN19" s="5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7" t="s">
        <v>93</v>
      </c>
      <c r="EG19" s="5"/>
      <c r="EH19" s="84" t="s">
        <v>94</v>
      </c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</row>
    <row r="20" spans="1:153" ht="16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0"/>
      <c r="AK20" s="11"/>
      <c r="AL20" s="12"/>
      <c r="AM20" s="12"/>
      <c r="AN20" s="12"/>
      <c r="AO20" s="12"/>
      <c r="AP20" s="10"/>
      <c r="AQ20" s="10"/>
      <c r="AR20" s="10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5"/>
      <c r="BG20" s="11" t="s">
        <v>90</v>
      </c>
      <c r="BH20" s="92" t="s">
        <v>278</v>
      </c>
      <c r="BI20" s="92"/>
      <c r="BJ20" s="92"/>
      <c r="BK20" s="92"/>
      <c r="BL20" s="10" t="s">
        <v>90</v>
      </c>
      <c r="BM20" s="10"/>
      <c r="BN20" s="10"/>
      <c r="BO20" s="92" t="s">
        <v>95</v>
      </c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10"/>
      <c r="CH20" s="93">
        <v>2019</v>
      </c>
      <c r="CI20" s="93"/>
      <c r="CJ20" s="93"/>
      <c r="CK20" s="93"/>
      <c r="CL20" s="93"/>
      <c r="CM20" s="93"/>
      <c r="CN20" s="93"/>
      <c r="CO20" s="10" t="s">
        <v>91</v>
      </c>
      <c r="CP20" s="10"/>
      <c r="CQ20" s="10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8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7" t="s">
        <v>97</v>
      </c>
      <c r="EG20" s="5"/>
      <c r="EH20" s="84" t="s">
        <v>281</v>
      </c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</row>
    <row r="21" spans="1:153" ht="16.5" customHeight="1">
      <c r="A21" s="6" t="s">
        <v>98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4" t="s">
        <v>99</v>
      </c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5"/>
      <c r="DR21" s="8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7" t="s">
        <v>100</v>
      </c>
      <c r="EG21" s="5"/>
      <c r="EH21" s="84" t="s">
        <v>101</v>
      </c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</row>
    <row r="22" spans="1:153" ht="26.25" customHeight="1">
      <c r="A22" s="6" t="s">
        <v>102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1"/>
      <c r="V22" s="13"/>
      <c r="W22" s="13"/>
      <c r="X22" s="13"/>
      <c r="Y22" s="13"/>
      <c r="Z22" s="10"/>
      <c r="AA22" s="10"/>
      <c r="AB22" s="10"/>
      <c r="AC22" s="5"/>
      <c r="AD22" s="5"/>
      <c r="AE22" s="5"/>
      <c r="AF22" s="5"/>
      <c r="AG22" s="5"/>
      <c r="AH22" s="5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5" t="s">
        <v>103</v>
      </c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14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</row>
    <row r="23" spans="1:153" ht="39" customHeight="1">
      <c r="A23" s="6" t="s">
        <v>104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5"/>
      <c r="DR23" s="8"/>
      <c r="DS23" s="8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15"/>
      <c r="EG23" s="5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</row>
    <row r="24" spans="1:153" ht="33.75" customHeight="1">
      <c r="A24" s="16" t="s">
        <v>105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99" t="s">
        <v>106</v>
      </c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7"/>
      <c r="CN24" s="16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9" t="s">
        <v>107</v>
      </c>
      <c r="EG24" s="16"/>
      <c r="EH24" s="100" t="s">
        <v>108</v>
      </c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</row>
    <row r="25" spans="1:153" ht="31.5" customHeight="1">
      <c r="A25" s="20" t="s">
        <v>109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9"/>
      <c r="CN25" s="16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9" t="s">
        <v>110</v>
      </c>
      <c r="EG25" s="16"/>
      <c r="EH25" s="100" t="s">
        <v>111</v>
      </c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</row>
    <row r="26" spans="1:153" ht="18.75">
      <c r="A26" s="2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20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</row>
    <row r="27" spans="1:153" ht="16.5" customHeight="1">
      <c r="A27" s="6" t="s">
        <v>112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5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101" t="s">
        <v>113</v>
      </c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</row>
    <row r="28" spans="1:153" ht="16.5" customHeight="1">
      <c r="A28" s="6" t="s">
        <v>114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5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</row>
    <row r="29" spans="1:153" ht="18.75">
      <c r="A29" s="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4"/>
      <c r="CP29" s="24"/>
      <c r="CQ29" s="24"/>
      <c r="CR29" s="24"/>
      <c r="CS29" s="24"/>
      <c r="CT29" s="24"/>
      <c r="CU29" s="24"/>
      <c r="CV29" s="24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1:153" ht="16.5" customHeight="1">
      <c r="A30" s="6" t="s">
        <v>115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01" t="s">
        <v>116</v>
      </c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</row>
    <row r="31" spans="1:153" ht="16.5" customHeight="1">
      <c r="A31" s="6" t="s">
        <v>117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</row>
    <row r="32" spans="1:153" ht="16.5" customHeight="1">
      <c r="A32" s="6" t="s">
        <v>118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</row>
    <row r="33" spans="1:153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1:153" ht="16.5" customHeight="1">
      <c r="A34" s="82" t="s">
        <v>119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</row>
    <row r="35" spans="1:153" ht="18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</row>
    <row r="36" spans="1:153" s="29" customFormat="1" ht="18.75">
      <c r="A36" s="27" t="s">
        <v>120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</row>
    <row r="37" spans="1:153" s="29" customFormat="1" ht="18.75">
      <c r="A37" s="102" t="s">
        <v>123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10"/>
      <c r="ES37" s="10"/>
      <c r="ET37" s="10"/>
      <c r="EU37" s="10"/>
      <c r="EV37" s="10"/>
      <c r="EW37" s="10"/>
    </row>
    <row r="38" spans="1:153" s="29" customFormat="1" ht="18.75">
      <c r="A38" s="96" t="s">
        <v>124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10"/>
      <c r="ES38" s="10"/>
      <c r="ET38" s="10"/>
      <c r="EU38" s="10"/>
      <c r="EV38" s="10"/>
      <c r="EW38" s="10"/>
    </row>
    <row r="39" spans="1:153" s="29" customFormat="1" ht="18.75">
      <c r="A39" s="96" t="s">
        <v>125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10"/>
      <c r="ES39" s="10"/>
      <c r="ET39" s="10"/>
      <c r="EU39" s="10"/>
      <c r="EV39" s="10"/>
      <c r="EW39" s="10"/>
    </row>
    <row r="40" spans="1:147" s="30" customFormat="1" ht="39" customHeight="1">
      <c r="A40" s="96" t="s">
        <v>126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</row>
    <row r="41" spans="1:147" s="30" customFormat="1" ht="18" customHeight="1">
      <c r="A41" s="98" t="s">
        <v>127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</row>
    <row r="42" spans="1:147" s="30" customFormat="1" ht="22.5" customHeight="1">
      <c r="A42" s="96" t="s">
        <v>128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</row>
    <row r="43" spans="1:153" s="29" customFormat="1" ht="18.75">
      <c r="A43" s="27" t="s">
        <v>121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</row>
    <row r="44" spans="1:153" s="29" customFormat="1" ht="18.75">
      <c r="A44" s="96" t="s">
        <v>129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10"/>
      <c r="ES44" s="10"/>
      <c r="ET44" s="10"/>
      <c r="EU44" s="10"/>
      <c r="EV44" s="10"/>
      <c r="EW44" s="10"/>
    </row>
    <row r="45" spans="1:153" s="29" customFormat="1" ht="18.75">
      <c r="A45" s="27" t="s">
        <v>122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</row>
    <row r="46" spans="1:153" s="29" customFormat="1" ht="18.75">
      <c r="A46" s="96" t="s">
        <v>130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10"/>
      <c r="ES46" s="10"/>
      <c r="ET46" s="10"/>
      <c r="EU46" s="10"/>
      <c r="EV46" s="10"/>
      <c r="EW46" s="10"/>
    </row>
    <row r="47" s="97" customFormat="1" ht="18.75">
      <c r="A47" s="102" t="s">
        <v>131</v>
      </c>
    </row>
    <row r="48" spans="1:153" s="29" customFormat="1" ht="18.75">
      <c r="A48" s="96" t="s">
        <v>132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32"/>
      <c r="ES48" s="32"/>
      <c r="ET48" s="32"/>
      <c r="EU48" s="32"/>
      <c r="EV48" s="32"/>
      <c r="EW48" s="32"/>
    </row>
    <row r="49" spans="1:153" s="29" customFormat="1" ht="18.75">
      <c r="A49" s="102" t="s">
        <v>133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32"/>
      <c r="ES49" s="32"/>
      <c r="ET49" s="32"/>
      <c r="EU49" s="32"/>
      <c r="EV49" s="32"/>
      <c r="EW49" s="32"/>
    </row>
    <row r="50" spans="1:153" s="29" customFormat="1" ht="18.75">
      <c r="A50" s="96" t="s">
        <v>134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32"/>
      <c r="ES50" s="32"/>
      <c r="ET50" s="32"/>
      <c r="EU50" s="32"/>
      <c r="EV50" s="32"/>
      <c r="EW50" s="32"/>
    </row>
    <row r="51" spans="1:153" s="29" customFormat="1" ht="37.5" customHeight="1">
      <c r="A51" s="96" t="s">
        <v>135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32"/>
      <c r="ES51" s="32"/>
      <c r="ET51" s="32"/>
      <c r="EU51" s="32"/>
      <c r="EV51" s="32"/>
      <c r="EW51" s="32"/>
    </row>
    <row r="52" spans="1:153" s="29" customFormat="1" ht="18.75">
      <c r="A52" s="96" t="s">
        <v>136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32"/>
      <c r="ES52" s="32"/>
      <c r="ET52" s="32"/>
      <c r="EU52" s="32"/>
      <c r="EV52" s="32"/>
      <c r="EW52" s="32"/>
    </row>
    <row r="53" spans="1:147" s="29" customFormat="1" ht="18.75" customHeight="1">
      <c r="A53" s="103" t="s">
        <v>137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</row>
    <row r="54" spans="1:147" s="29" customFormat="1" ht="20.25" customHeight="1">
      <c r="A54" s="103" t="s">
        <v>138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</row>
    <row r="59" ht="57.75" customHeight="1"/>
    <row r="60" ht="158.25" customHeight="1"/>
  </sheetData>
  <mergeCells count="53">
    <mergeCell ref="A54:EQ54"/>
    <mergeCell ref="A51:EQ51"/>
    <mergeCell ref="A52:EQ52"/>
    <mergeCell ref="A53:EQ53"/>
    <mergeCell ref="A41:EQ41"/>
    <mergeCell ref="A42:EQ42"/>
    <mergeCell ref="A44:EQ44"/>
    <mergeCell ref="A46:EQ46"/>
    <mergeCell ref="A47:IV47"/>
    <mergeCell ref="A48:EQ48"/>
    <mergeCell ref="A49:EQ49"/>
    <mergeCell ref="A50:EQ50"/>
    <mergeCell ref="A39:EQ39"/>
    <mergeCell ref="A40:EQ40"/>
    <mergeCell ref="AI24:BW24"/>
    <mergeCell ref="EH24:EW24"/>
    <mergeCell ref="EH25:EW25"/>
    <mergeCell ref="AS27:EW28"/>
    <mergeCell ref="AS30:EW32"/>
    <mergeCell ref="A34:DD34"/>
    <mergeCell ref="A38:EQ38"/>
    <mergeCell ref="A37:EQ37"/>
    <mergeCell ref="AI21:DP23"/>
    <mergeCell ref="EH21:EW21"/>
    <mergeCell ref="EH22:EW22"/>
    <mergeCell ref="EH23:EW23"/>
    <mergeCell ref="BH20:BK20"/>
    <mergeCell ref="BO20:CF20"/>
    <mergeCell ref="CH20:CN20"/>
    <mergeCell ref="EH20:EW20"/>
    <mergeCell ref="A16:EW16"/>
    <mergeCell ref="A17:EW17"/>
    <mergeCell ref="EH18:EW18"/>
    <mergeCell ref="EH19:EW19"/>
    <mergeCell ref="CX14:DQ14"/>
    <mergeCell ref="DT14:EW14"/>
    <mergeCell ref="DG15:DJ15"/>
    <mergeCell ref="DN15:EE15"/>
    <mergeCell ref="EF15:EI15"/>
    <mergeCell ref="EJ15:EM15"/>
    <mergeCell ref="CX10:EW10"/>
    <mergeCell ref="BG11:EW11"/>
    <mergeCell ref="CX12:EW12"/>
    <mergeCell ref="CX13:DQ13"/>
    <mergeCell ref="DT13:EW13"/>
    <mergeCell ref="DF5:EW5"/>
    <mergeCell ref="DF6:EW6"/>
    <mergeCell ref="DF7:EW7"/>
    <mergeCell ref="DF8:EW8"/>
    <mergeCell ref="DF1:EW1"/>
    <mergeCell ref="DF2:EW2"/>
    <mergeCell ref="DF3:EW3"/>
    <mergeCell ref="DF4:EW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view="pageBreakPreview" zoomScale="60" zoomScaleNormal="60" workbookViewId="0" topLeftCell="A67">
      <selection activeCell="B63" sqref="B63"/>
    </sheetView>
  </sheetViews>
  <sheetFormatPr defaultColWidth="9.140625" defaultRowHeight="15"/>
  <cols>
    <col min="1" max="1" width="8.57421875" style="1" customWidth="1"/>
    <col min="2" max="2" width="54.7109375" style="0" customWidth="1"/>
    <col min="3" max="3" width="24.28125" style="0" customWidth="1"/>
  </cols>
  <sheetData>
    <row r="1" spans="1:3" ht="18.75">
      <c r="A1" s="104" t="s">
        <v>140</v>
      </c>
      <c r="B1" s="97"/>
      <c r="C1" s="97"/>
    </row>
    <row r="2" spans="1:3" ht="18.75">
      <c r="A2" s="104" t="s">
        <v>282</v>
      </c>
      <c r="B2" s="97"/>
      <c r="C2" s="97"/>
    </row>
    <row r="3" spans="1:3" ht="18.75">
      <c r="A3" s="105" t="s">
        <v>141</v>
      </c>
      <c r="B3" s="106"/>
      <c r="C3" s="106"/>
    </row>
    <row r="4" spans="1:3" ht="19.5" thickBot="1">
      <c r="A4" s="107" t="s">
        <v>142</v>
      </c>
      <c r="B4" s="108"/>
      <c r="C4" s="108"/>
    </row>
    <row r="5" spans="1:3" ht="26.25" customHeight="1" thickBot="1">
      <c r="A5" s="35" t="s">
        <v>187</v>
      </c>
      <c r="B5" s="36" t="s">
        <v>1</v>
      </c>
      <c r="C5" s="36" t="s">
        <v>143</v>
      </c>
    </row>
    <row r="6" spans="1:3" ht="25.5" customHeight="1" thickBot="1">
      <c r="A6" s="37" t="s">
        <v>144</v>
      </c>
      <c r="B6" s="38" t="s">
        <v>145</v>
      </c>
      <c r="C6" s="129">
        <v>28959082.97</v>
      </c>
    </row>
    <row r="7" spans="1:3" ht="23.25" customHeight="1" thickBot="1">
      <c r="A7" s="40"/>
      <c r="B7" s="38" t="s">
        <v>15</v>
      </c>
      <c r="C7" s="129"/>
    </row>
    <row r="8" spans="1:3" ht="45.75" customHeight="1" thickBot="1">
      <c r="A8" s="37" t="s">
        <v>188</v>
      </c>
      <c r="B8" s="38" t="s">
        <v>146</v>
      </c>
      <c r="C8" s="129">
        <v>17350531.4</v>
      </c>
    </row>
    <row r="9" spans="1:3" ht="19.5" thickBot="1">
      <c r="A9" s="40"/>
      <c r="B9" s="38" t="s">
        <v>5</v>
      </c>
      <c r="C9" s="129"/>
    </row>
    <row r="10" spans="1:3" ht="59.25" customHeight="1" thickBot="1">
      <c r="A10" s="37" t="s">
        <v>189</v>
      </c>
      <c r="B10" s="38" t="s">
        <v>147</v>
      </c>
      <c r="C10" s="129"/>
    </row>
    <row r="11" spans="1:3" ht="60" customHeight="1" thickBot="1">
      <c r="A11" s="37" t="s">
        <v>190</v>
      </c>
      <c r="B11" s="38" t="s">
        <v>148</v>
      </c>
      <c r="C11" s="129"/>
    </row>
    <row r="12" spans="1:3" ht="60.75" customHeight="1" thickBot="1">
      <c r="A12" s="37" t="s">
        <v>191</v>
      </c>
      <c r="B12" s="38" t="s">
        <v>149</v>
      </c>
      <c r="C12" s="129"/>
    </row>
    <row r="13" spans="1:3" ht="38.25" thickBot="1">
      <c r="A13" s="37" t="s">
        <v>192</v>
      </c>
      <c r="B13" s="38" t="s">
        <v>150</v>
      </c>
      <c r="C13" s="129">
        <v>2284880.41</v>
      </c>
    </row>
    <row r="14" spans="1:3" ht="43.5" customHeight="1" thickBot="1">
      <c r="A14" s="37" t="s">
        <v>196</v>
      </c>
      <c r="B14" s="38" t="s">
        <v>151</v>
      </c>
      <c r="C14" s="129">
        <v>11608551.57</v>
      </c>
    </row>
    <row r="15" spans="1:3" ht="19.5" thickBot="1">
      <c r="A15" s="40"/>
      <c r="B15" s="38" t="s">
        <v>5</v>
      </c>
      <c r="C15" s="129"/>
    </row>
    <row r="16" spans="1:3" ht="38.25" thickBot="1">
      <c r="A16" s="37" t="s">
        <v>193</v>
      </c>
      <c r="B16" s="38" t="s">
        <v>152</v>
      </c>
      <c r="C16" s="129">
        <v>9773575.08</v>
      </c>
    </row>
    <row r="17" spans="1:3" ht="38.25" thickBot="1">
      <c r="A17" s="37" t="s">
        <v>194</v>
      </c>
      <c r="B17" s="38" t="s">
        <v>153</v>
      </c>
      <c r="C17" s="129">
        <v>5285945.7</v>
      </c>
    </row>
    <row r="18" spans="1:3" ht="19.5" thickBot="1">
      <c r="A18" s="37" t="s">
        <v>195</v>
      </c>
      <c r="B18" s="38" t="s">
        <v>154</v>
      </c>
      <c r="C18" s="79">
        <v>205548</v>
      </c>
    </row>
    <row r="19" spans="1:3" ht="19.5" thickBot="1">
      <c r="A19" s="40"/>
      <c r="B19" s="38" t="s">
        <v>15</v>
      </c>
      <c r="C19" s="39"/>
    </row>
    <row r="20" spans="1:3" ht="56.25" customHeight="1" thickBot="1">
      <c r="A20" s="37" t="s">
        <v>197</v>
      </c>
      <c r="B20" s="38" t="s">
        <v>155</v>
      </c>
      <c r="C20" s="39"/>
    </row>
    <row r="21" spans="1:3" ht="57" thickBot="1">
      <c r="A21" s="37" t="s">
        <v>198</v>
      </c>
      <c r="B21" s="38" t="s">
        <v>156</v>
      </c>
      <c r="C21" s="39"/>
    </row>
    <row r="22" spans="1:3" ht="19.5" thickBot="1">
      <c r="A22" s="40"/>
      <c r="B22" s="38" t="s">
        <v>5</v>
      </c>
      <c r="C22" s="39"/>
    </row>
    <row r="23" spans="1:3" ht="21" customHeight="1" thickBot="1">
      <c r="A23" s="37" t="s">
        <v>199</v>
      </c>
      <c r="B23" s="38" t="s">
        <v>157</v>
      </c>
      <c r="C23" s="39"/>
    </row>
    <row r="24" spans="1:3" ht="24.75" customHeight="1" thickBot="1">
      <c r="A24" s="37" t="s">
        <v>200</v>
      </c>
      <c r="B24" s="38" t="s">
        <v>158</v>
      </c>
      <c r="C24" s="39"/>
    </row>
    <row r="25" spans="1:3" ht="39.75" customHeight="1" thickBot="1">
      <c r="A25" s="37" t="s">
        <v>201</v>
      </c>
      <c r="B25" s="38" t="s">
        <v>159</v>
      </c>
      <c r="C25" s="39"/>
    </row>
    <row r="26" spans="1:3" ht="38.25" thickBot="1">
      <c r="A26" s="37" t="s">
        <v>202</v>
      </c>
      <c r="B26" s="38" t="s">
        <v>160</v>
      </c>
      <c r="C26" s="39"/>
    </row>
    <row r="27" spans="1:3" ht="21.75" customHeight="1" thickBot="1">
      <c r="A27" s="37" t="s">
        <v>203</v>
      </c>
      <c r="B27" s="38" t="s">
        <v>161</v>
      </c>
      <c r="C27" s="39"/>
    </row>
    <row r="28" spans="1:3" ht="38.25" thickBot="1">
      <c r="A28" s="37" t="s">
        <v>204</v>
      </c>
      <c r="B28" s="38" t="s">
        <v>162</v>
      </c>
      <c r="C28" s="39"/>
    </row>
    <row r="29" spans="1:3" ht="44.25" customHeight="1" thickBot="1">
      <c r="A29" s="37" t="s">
        <v>205</v>
      </c>
      <c r="B29" s="38" t="s">
        <v>163</v>
      </c>
      <c r="C29" s="39"/>
    </row>
    <row r="30" spans="1:3" ht="38.25" customHeight="1" thickBot="1">
      <c r="A30" s="37" t="s">
        <v>206</v>
      </c>
      <c r="B30" s="38" t="s">
        <v>164</v>
      </c>
      <c r="C30" s="39"/>
    </row>
    <row r="31" spans="1:3" ht="38.25" thickBot="1">
      <c r="A31" s="37" t="s">
        <v>207</v>
      </c>
      <c r="B31" s="38" t="s">
        <v>165</v>
      </c>
      <c r="C31" s="39"/>
    </row>
    <row r="32" spans="1:3" ht="24.75" customHeight="1" thickBot="1">
      <c r="A32" s="37" t="s">
        <v>208</v>
      </c>
      <c r="B32" s="38" t="s">
        <v>166</v>
      </c>
      <c r="C32" s="39"/>
    </row>
    <row r="33" spans="1:3" ht="74.25" customHeight="1" thickBot="1">
      <c r="A33" s="37" t="s">
        <v>209</v>
      </c>
      <c r="B33" s="38" t="s">
        <v>167</v>
      </c>
      <c r="C33" s="39"/>
    </row>
    <row r="34" spans="1:3" ht="19.5" thickBot="1">
      <c r="A34" s="40"/>
      <c r="B34" s="38" t="s">
        <v>5</v>
      </c>
      <c r="C34" s="39"/>
    </row>
    <row r="35" spans="1:3" ht="23.25" customHeight="1" thickBot="1">
      <c r="A35" s="37" t="s">
        <v>210</v>
      </c>
      <c r="B35" s="38" t="s">
        <v>157</v>
      </c>
      <c r="C35" s="39"/>
    </row>
    <row r="36" spans="1:3" ht="25.5" customHeight="1" thickBot="1">
      <c r="A36" s="37" t="s">
        <v>211</v>
      </c>
      <c r="B36" s="38" t="s">
        <v>158</v>
      </c>
      <c r="C36" s="39"/>
    </row>
    <row r="37" spans="1:3" ht="36.75" customHeight="1" thickBot="1">
      <c r="A37" s="37" t="s">
        <v>212</v>
      </c>
      <c r="B37" s="38" t="s">
        <v>159</v>
      </c>
      <c r="C37" s="39"/>
    </row>
    <row r="38" spans="1:3" ht="38.25" thickBot="1">
      <c r="A38" s="37" t="s">
        <v>213</v>
      </c>
      <c r="B38" s="38" t="s">
        <v>160</v>
      </c>
      <c r="C38" s="39"/>
    </row>
    <row r="39" spans="1:3" ht="21" customHeight="1" thickBot="1">
      <c r="A39" s="37" t="s">
        <v>214</v>
      </c>
      <c r="B39" s="38" t="s">
        <v>161</v>
      </c>
      <c r="C39" s="39"/>
    </row>
    <row r="40" spans="1:3" ht="38.25" thickBot="1">
      <c r="A40" s="37" t="s">
        <v>215</v>
      </c>
      <c r="B40" s="38" t="s">
        <v>162</v>
      </c>
      <c r="C40" s="39"/>
    </row>
    <row r="41" spans="1:3" ht="39.75" customHeight="1" thickBot="1">
      <c r="A41" s="37" t="s">
        <v>216</v>
      </c>
      <c r="B41" s="38" t="s">
        <v>163</v>
      </c>
      <c r="C41" s="39"/>
    </row>
    <row r="42" spans="1:3" ht="42" customHeight="1" thickBot="1">
      <c r="A42" s="37" t="s">
        <v>217</v>
      </c>
      <c r="B42" s="38" t="s">
        <v>164</v>
      </c>
      <c r="C42" s="39"/>
    </row>
    <row r="43" spans="1:3" ht="38.25" thickBot="1">
      <c r="A43" s="37" t="s">
        <v>218</v>
      </c>
      <c r="B43" s="38" t="s">
        <v>165</v>
      </c>
      <c r="C43" s="39"/>
    </row>
    <row r="44" spans="1:3" ht="26.25" customHeight="1" thickBot="1">
      <c r="A44" s="37" t="s">
        <v>219</v>
      </c>
      <c r="B44" s="38" t="s">
        <v>166</v>
      </c>
      <c r="C44" s="39"/>
    </row>
    <row r="45" spans="1:3" ht="19.5" thickBot="1">
      <c r="A45" s="37" t="s">
        <v>168</v>
      </c>
      <c r="B45" s="38" t="s">
        <v>169</v>
      </c>
      <c r="C45" s="39">
        <v>11112.02</v>
      </c>
    </row>
    <row r="46" spans="1:3" ht="19.5" thickBot="1">
      <c r="A46" s="40"/>
      <c r="B46" s="38" t="s">
        <v>15</v>
      </c>
      <c r="C46" s="39"/>
    </row>
    <row r="47" spans="1:3" ht="20.25" customHeight="1" thickBot="1">
      <c r="A47" s="37" t="s">
        <v>220</v>
      </c>
      <c r="B47" s="38" t="s">
        <v>170</v>
      </c>
      <c r="C47" s="39"/>
    </row>
    <row r="48" spans="1:3" ht="58.5" customHeight="1" thickBot="1">
      <c r="A48" s="37" t="s">
        <v>221</v>
      </c>
      <c r="B48" s="38" t="s">
        <v>171</v>
      </c>
      <c r="C48" s="39"/>
    </row>
    <row r="49" spans="1:3" ht="19.5" thickBot="1">
      <c r="A49" s="40"/>
      <c r="B49" s="38" t="s">
        <v>172</v>
      </c>
      <c r="C49" s="39"/>
    </row>
    <row r="50" spans="1:3" ht="21.75" customHeight="1" thickBot="1">
      <c r="A50" s="37" t="s">
        <v>222</v>
      </c>
      <c r="B50" s="38" t="s">
        <v>173</v>
      </c>
      <c r="C50" s="39"/>
    </row>
    <row r="51" spans="1:3" ht="19.5" thickBot="1">
      <c r="A51" s="37" t="s">
        <v>223</v>
      </c>
      <c r="B51" s="38" t="s">
        <v>174</v>
      </c>
      <c r="C51" s="39"/>
    </row>
    <row r="52" spans="1:3" ht="19.5" thickBot="1">
      <c r="A52" s="37" t="s">
        <v>224</v>
      </c>
      <c r="B52" s="38" t="s">
        <v>175</v>
      </c>
      <c r="C52" s="39"/>
    </row>
    <row r="53" spans="1:3" ht="20.25" customHeight="1" thickBot="1">
      <c r="A53" s="37" t="s">
        <v>225</v>
      </c>
      <c r="B53" s="38" t="s">
        <v>176</v>
      </c>
      <c r="C53" s="39"/>
    </row>
    <row r="54" spans="1:3" ht="22.5" customHeight="1" thickBot="1">
      <c r="A54" s="37" t="s">
        <v>226</v>
      </c>
      <c r="B54" s="38" t="s">
        <v>177</v>
      </c>
      <c r="C54" s="39"/>
    </row>
    <row r="55" spans="1:3" ht="19.5" thickBot="1">
      <c r="A55" s="37" t="s">
        <v>227</v>
      </c>
      <c r="B55" s="38" t="s">
        <v>178</v>
      </c>
      <c r="C55" s="39"/>
    </row>
    <row r="56" spans="1:3" ht="19.5" thickBot="1">
      <c r="A56" s="37" t="s">
        <v>228</v>
      </c>
      <c r="B56" s="38" t="s">
        <v>179</v>
      </c>
      <c r="C56" s="39"/>
    </row>
    <row r="57" spans="1:3" ht="22.5" customHeight="1" thickBot="1">
      <c r="A57" s="37" t="s">
        <v>229</v>
      </c>
      <c r="B57" s="38" t="s">
        <v>180</v>
      </c>
      <c r="C57" s="39"/>
    </row>
    <row r="58" spans="1:3" ht="18.75" customHeight="1" thickBot="1">
      <c r="A58" s="37" t="s">
        <v>230</v>
      </c>
      <c r="B58" s="38" t="s">
        <v>181</v>
      </c>
      <c r="C58" s="39"/>
    </row>
    <row r="59" spans="1:3" ht="18" customHeight="1" thickBot="1">
      <c r="A59" s="37" t="s">
        <v>231</v>
      </c>
      <c r="B59" s="38" t="s">
        <v>182</v>
      </c>
      <c r="C59" s="39"/>
    </row>
    <row r="60" spans="1:3" ht="21" customHeight="1" thickBot="1">
      <c r="A60" s="37" t="s">
        <v>232</v>
      </c>
      <c r="B60" s="38" t="s">
        <v>183</v>
      </c>
      <c r="C60" s="39"/>
    </row>
    <row r="61" spans="1:3" ht="21" customHeight="1" thickBot="1">
      <c r="A61" s="37" t="s">
        <v>233</v>
      </c>
      <c r="B61" s="38" t="s">
        <v>184</v>
      </c>
      <c r="C61" s="39"/>
    </row>
    <row r="62" spans="1:3" ht="19.5" customHeight="1" thickBot="1">
      <c r="A62" s="37" t="s">
        <v>234</v>
      </c>
      <c r="B62" s="38" t="s">
        <v>185</v>
      </c>
      <c r="C62" s="39"/>
    </row>
    <row r="63" spans="1:3" ht="71.25" customHeight="1" thickBot="1">
      <c r="A63" s="37" t="s">
        <v>235</v>
      </c>
      <c r="B63" s="38" t="s">
        <v>186</v>
      </c>
      <c r="C63" s="39"/>
    </row>
    <row r="64" spans="1:3" ht="19.5" thickBot="1">
      <c r="A64" s="40"/>
      <c r="B64" s="38" t="s">
        <v>5</v>
      </c>
      <c r="C64" s="39"/>
    </row>
    <row r="65" spans="1:3" ht="18.75" customHeight="1" thickBot="1">
      <c r="A65" s="37" t="s">
        <v>236</v>
      </c>
      <c r="B65" s="38" t="s">
        <v>173</v>
      </c>
      <c r="C65" s="39"/>
    </row>
    <row r="66" spans="1:3" ht="19.5" thickBot="1">
      <c r="A66" s="37" t="s">
        <v>237</v>
      </c>
      <c r="B66" s="38" t="s">
        <v>174</v>
      </c>
      <c r="C66" s="39"/>
    </row>
    <row r="67" spans="1:3" ht="19.5" thickBot="1">
      <c r="A67" s="37" t="s">
        <v>238</v>
      </c>
      <c r="B67" s="38" t="s">
        <v>175</v>
      </c>
      <c r="C67" s="39"/>
    </row>
    <row r="68" spans="1:3" ht="19.5" thickBot="1">
      <c r="A68" s="37" t="s">
        <v>239</v>
      </c>
      <c r="B68" s="38" t="s">
        <v>176</v>
      </c>
      <c r="C68" s="39"/>
    </row>
    <row r="69" spans="1:3" ht="19.5" customHeight="1" thickBot="1">
      <c r="A69" s="37" t="s">
        <v>240</v>
      </c>
      <c r="B69" s="38" t="s">
        <v>177</v>
      </c>
      <c r="C69" s="39"/>
    </row>
    <row r="70" spans="1:3" ht="19.5" thickBot="1">
      <c r="A70" s="37" t="s">
        <v>241</v>
      </c>
      <c r="B70" s="38" t="s">
        <v>178</v>
      </c>
      <c r="C70" s="39"/>
    </row>
    <row r="71" spans="1:3" ht="21" customHeight="1" thickBot="1">
      <c r="A71" s="37" t="s">
        <v>242</v>
      </c>
      <c r="B71" s="38" t="s">
        <v>179</v>
      </c>
      <c r="C71" s="39"/>
    </row>
    <row r="72" spans="1:3" ht="17.25" customHeight="1" thickBot="1">
      <c r="A72" s="37" t="s">
        <v>243</v>
      </c>
      <c r="B72" s="38" t="s">
        <v>180</v>
      </c>
      <c r="C72" s="39"/>
    </row>
    <row r="73" spans="1:3" ht="17.25" customHeight="1" thickBot="1">
      <c r="A73" s="37" t="s">
        <v>244</v>
      </c>
      <c r="B73" s="38" t="s">
        <v>181</v>
      </c>
      <c r="C73" s="39"/>
    </row>
    <row r="74" spans="1:3" ht="18.75" customHeight="1" thickBot="1">
      <c r="A74" s="37" t="s">
        <v>245</v>
      </c>
      <c r="B74" s="38" t="s">
        <v>182</v>
      </c>
      <c r="C74" s="39"/>
    </row>
    <row r="75" spans="1:3" ht="18" customHeight="1" thickBot="1">
      <c r="A75" s="37" t="s">
        <v>246</v>
      </c>
      <c r="B75" s="38" t="s">
        <v>183</v>
      </c>
      <c r="C75" s="39"/>
    </row>
    <row r="76" spans="1:3" ht="21.75" customHeight="1" thickBot="1">
      <c r="A76" s="37" t="s">
        <v>247</v>
      </c>
      <c r="B76" s="38" t="s">
        <v>184</v>
      </c>
      <c r="C76" s="39"/>
    </row>
    <row r="77" spans="1:3" ht="24.75" customHeight="1" thickBot="1">
      <c r="A77" s="37" t="s">
        <v>248</v>
      </c>
      <c r="B77" s="38" t="s">
        <v>185</v>
      </c>
      <c r="C77" s="39"/>
    </row>
    <row r="78" ht="15">
      <c r="A78" s="33"/>
    </row>
    <row r="91" ht="42.75" customHeight="1"/>
  </sheetData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60" zoomScaleNormal="75" zoomScalePageLayoutView="0" workbookViewId="0" topLeftCell="A1">
      <selection activeCell="D30" sqref="D30"/>
    </sheetView>
  </sheetViews>
  <sheetFormatPr defaultColWidth="9.140625" defaultRowHeight="15"/>
  <cols>
    <col min="1" max="1" width="27.57421875" style="41" customWidth="1"/>
    <col min="2" max="2" width="9.8515625" style="41" customWidth="1"/>
    <col min="3" max="3" width="8.8515625" style="44" customWidth="1"/>
    <col min="4" max="4" width="16.00390625" style="41" customWidth="1"/>
    <col min="5" max="5" width="9.00390625" style="44" customWidth="1"/>
    <col min="6" max="6" width="13.7109375" style="41" customWidth="1"/>
    <col min="7" max="7" width="16.421875" style="41" customWidth="1"/>
    <col min="8" max="8" width="13.421875" style="41" customWidth="1"/>
    <col min="9" max="9" width="13.57421875" style="41" customWidth="1"/>
    <col min="10" max="10" width="11.57421875" style="41" customWidth="1"/>
    <col min="11" max="11" width="9.57421875" style="41" customWidth="1"/>
    <col min="12" max="12" width="23.421875" style="41" customWidth="1"/>
    <col min="13" max="13" width="11.28125" style="41" customWidth="1"/>
    <col min="14" max="14" width="9.140625" style="41" customWidth="1"/>
    <col min="15" max="15" width="21.8515625" style="41" customWidth="1"/>
    <col min="16" max="16384" width="9.140625" style="41" customWidth="1"/>
  </cols>
  <sheetData>
    <row r="1" spans="1:13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1"/>
      <c r="M1" s="111"/>
    </row>
    <row r="2" spans="1:6" ht="15.75">
      <c r="A2" s="114"/>
      <c r="B2" s="114"/>
      <c r="C2" s="114"/>
      <c r="D2" s="115"/>
      <c r="E2" s="115"/>
      <c r="F2" s="115"/>
    </row>
    <row r="3" spans="1:11" ht="18.75">
      <c r="A3" s="104" t="s">
        <v>283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3" ht="15.75">
      <c r="A4" s="42"/>
      <c r="B4" s="42"/>
      <c r="C4" s="43"/>
    </row>
    <row r="5" spans="1:13" ht="72.75" customHeight="1">
      <c r="A5" s="112" t="s">
        <v>1</v>
      </c>
      <c r="B5" s="112" t="s">
        <v>2</v>
      </c>
      <c r="C5" s="116" t="s">
        <v>3</v>
      </c>
      <c r="D5" s="112" t="s">
        <v>25</v>
      </c>
      <c r="E5" s="116" t="s">
        <v>26</v>
      </c>
      <c r="F5" s="112" t="s">
        <v>27</v>
      </c>
      <c r="G5" s="112"/>
      <c r="H5" s="112"/>
      <c r="I5" s="112"/>
      <c r="J5" s="112"/>
      <c r="K5" s="112"/>
      <c r="L5" s="120"/>
      <c r="M5" s="120"/>
    </row>
    <row r="6" spans="1:13" ht="15.75">
      <c r="A6" s="112"/>
      <c r="B6" s="117"/>
      <c r="C6" s="118"/>
      <c r="D6" s="112"/>
      <c r="E6" s="116"/>
      <c r="F6" s="112" t="s">
        <v>28</v>
      </c>
      <c r="G6" s="112" t="s">
        <v>5</v>
      </c>
      <c r="H6" s="112"/>
      <c r="I6" s="112"/>
      <c r="J6" s="112"/>
      <c r="K6" s="112"/>
      <c r="L6" s="120"/>
      <c r="M6" s="120"/>
    </row>
    <row r="7" spans="1:13" ht="254.25" customHeight="1">
      <c r="A7" s="112"/>
      <c r="B7" s="117"/>
      <c r="C7" s="118"/>
      <c r="D7" s="112"/>
      <c r="E7" s="116"/>
      <c r="F7" s="112"/>
      <c r="G7" s="112" t="s">
        <v>29</v>
      </c>
      <c r="H7" s="119" t="s">
        <v>30</v>
      </c>
      <c r="I7" s="119" t="s">
        <v>31</v>
      </c>
      <c r="J7" s="119" t="s">
        <v>32</v>
      </c>
      <c r="K7" s="112" t="s">
        <v>33</v>
      </c>
      <c r="L7" s="112" t="s">
        <v>6</v>
      </c>
      <c r="M7" s="112"/>
    </row>
    <row r="8" spans="1:13" ht="31.5">
      <c r="A8" s="112"/>
      <c r="B8" s="117"/>
      <c r="C8" s="118"/>
      <c r="D8" s="112"/>
      <c r="E8" s="116"/>
      <c r="F8" s="112"/>
      <c r="G8" s="112"/>
      <c r="H8" s="119"/>
      <c r="I8" s="117"/>
      <c r="J8" s="117"/>
      <c r="K8" s="112"/>
      <c r="L8" s="4" t="s">
        <v>4</v>
      </c>
      <c r="M8" s="4" t="s">
        <v>7</v>
      </c>
    </row>
    <row r="9" spans="1:13" ht="15.75">
      <c r="A9" s="46">
        <v>1</v>
      </c>
      <c r="B9" s="46">
        <v>2</v>
      </c>
      <c r="C9" s="47">
        <v>3</v>
      </c>
      <c r="D9" s="46">
        <v>4</v>
      </c>
      <c r="E9" s="47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8">
        <v>12</v>
      </c>
      <c r="M9" s="48">
        <v>13</v>
      </c>
    </row>
    <row r="10" spans="1:13" ht="42.75" customHeight="1">
      <c r="A10" s="49" t="s">
        <v>8</v>
      </c>
      <c r="B10" s="4">
        <v>100</v>
      </c>
      <c r="C10" s="45" t="s">
        <v>35</v>
      </c>
      <c r="D10" s="4" t="s">
        <v>34</v>
      </c>
      <c r="E10" s="45" t="s">
        <v>35</v>
      </c>
      <c r="F10" s="50">
        <f>G10+I10+L10</f>
        <v>13567463.36</v>
      </c>
      <c r="G10" s="50">
        <f>G14</f>
        <v>12335960.36</v>
      </c>
      <c r="H10" s="50">
        <v>0</v>
      </c>
      <c r="I10" s="50">
        <f>I22</f>
        <v>823106</v>
      </c>
      <c r="J10" s="51">
        <v>0</v>
      </c>
      <c r="K10" s="51">
        <v>0</v>
      </c>
      <c r="L10" s="50">
        <f>L14</f>
        <v>408397</v>
      </c>
      <c r="M10" s="52">
        <v>0</v>
      </c>
    </row>
    <row r="11" spans="1:13" ht="15.75">
      <c r="A11" s="53" t="s">
        <v>5</v>
      </c>
      <c r="B11" s="4"/>
      <c r="C11" s="45"/>
      <c r="D11" s="4"/>
      <c r="E11" s="45"/>
      <c r="F11" s="4"/>
      <c r="G11" s="4"/>
      <c r="H11" s="4"/>
      <c r="I11" s="4"/>
      <c r="J11" s="54"/>
      <c r="K11" s="54"/>
      <c r="L11" s="4"/>
      <c r="M11" s="4"/>
    </row>
    <row r="12" spans="1:13" ht="40.5" customHeight="1">
      <c r="A12" s="53" t="s">
        <v>10</v>
      </c>
      <c r="B12" s="4">
        <v>110</v>
      </c>
      <c r="C12" s="45">
        <v>120</v>
      </c>
      <c r="D12" s="4" t="s">
        <v>34</v>
      </c>
      <c r="E12" s="45" t="s">
        <v>36</v>
      </c>
      <c r="F12" s="50">
        <f>SUM(G12:M12)</f>
        <v>0</v>
      </c>
      <c r="G12" s="50">
        <v>0</v>
      </c>
      <c r="H12" s="50">
        <v>0</v>
      </c>
      <c r="I12" s="50">
        <v>0</v>
      </c>
      <c r="J12" s="55">
        <v>0</v>
      </c>
      <c r="K12" s="55">
        <v>0</v>
      </c>
      <c r="L12" s="50">
        <v>0</v>
      </c>
      <c r="M12" s="50">
        <v>0</v>
      </c>
    </row>
    <row r="13" spans="1:13" ht="15.75">
      <c r="A13" s="53" t="s">
        <v>37</v>
      </c>
      <c r="B13" s="4"/>
      <c r="C13" s="45"/>
      <c r="D13" s="4"/>
      <c r="E13" s="45"/>
      <c r="F13" s="4"/>
      <c r="G13" s="4" t="s">
        <v>9</v>
      </c>
      <c r="H13" s="4" t="s">
        <v>9</v>
      </c>
      <c r="I13" s="4" t="s">
        <v>9</v>
      </c>
      <c r="J13" s="54"/>
      <c r="K13" s="54"/>
      <c r="L13" s="4"/>
      <c r="M13" s="4" t="s">
        <v>9</v>
      </c>
    </row>
    <row r="14" spans="1:13" ht="58.5" customHeight="1">
      <c r="A14" s="53" t="s">
        <v>11</v>
      </c>
      <c r="B14" s="4">
        <v>120</v>
      </c>
      <c r="C14" s="45" t="s">
        <v>38</v>
      </c>
      <c r="D14" s="4" t="s">
        <v>34</v>
      </c>
      <c r="E14" s="45" t="s">
        <v>284</v>
      </c>
      <c r="F14" s="50">
        <f>L14+G14</f>
        <v>12744357.36</v>
      </c>
      <c r="G14" s="50">
        <f>G17+G18+G19+G20+G21</f>
        <v>12335960.36</v>
      </c>
      <c r="H14" s="50">
        <v>0</v>
      </c>
      <c r="I14" s="50">
        <v>0</v>
      </c>
      <c r="J14" s="55">
        <v>0</v>
      </c>
      <c r="K14" s="55">
        <v>0</v>
      </c>
      <c r="L14" s="50">
        <v>408397</v>
      </c>
      <c r="M14" s="50">
        <v>0</v>
      </c>
    </row>
    <row r="15" spans="1:13" ht="19.5" customHeight="1">
      <c r="A15" s="53" t="s">
        <v>37</v>
      </c>
      <c r="B15" s="4"/>
      <c r="C15" s="45"/>
      <c r="D15" s="4"/>
      <c r="E15" s="45"/>
      <c r="F15" s="50"/>
      <c r="G15" s="50"/>
      <c r="H15" s="50"/>
      <c r="I15" s="50"/>
      <c r="J15" s="55"/>
      <c r="K15" s="55"/>
      <c r="L15" s="50"/>
      <c r="M15" s="50"/>
    </row>
    <row r="16" spans="1:13" ht="61.5" customHeight="1">
      <c r="A16" s="53" t="s">
        <v>42</v>
      </c>
      <c r="B16" s="4">
        <v>120</v>
      </c>
      <c r="C16" s="45" t="s">
        <v>38</v>
      </c>
      <c r="D16" s="4" t="s">
        <v>39</v>
      </c>
      <c r="E16" s="45" t="s">
        <v>284</v>
      </c>
      <c r="F16" s="50">
        <v>408397</v>
      </c>
      <c r="G16" s="50">
        <v>0</v>
      </c>
      <c r="H16" s="50">
        <v>0</v>
      </c>
      <c r="I16" s="50">
        <v>0</v>
      </c>
      <c r="J16" s="55">
        <v>0</v>
      </c>
      <c r="K16" s="55">
        <v>0</v>
      </c>
      <c r="L16" s="50">
        <v>408397</v>
      </c>
      <c r="M16" s="50">
        <v>0</v>
      </c>
    </row>
    <row r="17" spans="1:13" ht="58.5" customHeight="1">
      <c r="A17" s="53" t="s">
        <v>40</v>
      </c>
      <c r="B17" s="4">
        <v>120</v>
      </c>
      <c r="C17" s="45" t="s">
        <v>38</v>
      </c>
      <c r="D17" s="4" t="s">
        <v>41</v>
      </c>
      <c r="E17" s="45" t="s">
        <v>284</v>
      </c>
      <c r="F17" s="56">
        <f>SUM(G17:M17)</f>
        <v>1914379</v>
      </c>
      <c r="G17" s="55">
        <v>1914379</v>
      </c>
      <c r="H17" s="50">
        <v>0</v>
      </c>
      <c r="I17" s="50">
        <v>0</v>
      </c>
      <c r="J17" s="55">
        <v>0</v>
      </c>
      <c r="K17" s="55">
        <v>0</v>
      </c>
      <c r="L17" s="50">
        <v>0</v>
      </c>
      <c r="M17" s="50">
        <v>0</v>
      </c>
    </row>
    <row r="18" spans="1:13" ht="64.5" customHeight="1">
      <c r="A18" s="53" t="s">
        <v>40</v>
      </c>
      <c r="B18" s="4">
        <v>120</v>
      </c>
      <c r="C18" s="45" t="s">
        <v>38</v>
      </c>
      <c r="D18" s="4" t="s">
        <v>286</v>
      </c>
      <c r="E18" s="45" t="s">
        <v>284</v>
      </c>
      <c r="F18" s="56">
        <v>790300</v>
      </c>
      <c r="G18" s="2">
        <v>790300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</row>
    <row r="19" spans="1:13" ht="57" customHeight="1">
      <c r="A19" s="53" t="s">
        <v>40</v>
      </c>
      <c r="B19" s="4">
        <v>120</v>
      </c>
      <c r="C19" s="45" t="s">
        <v>38</v>
      </c>
      <c r="D19" s="4" t="s">
        <v>285</v>
      </c>
      <c r="E19" s="45" t="s">
        <v>284</v>
      </c>
      <c r="F19" s="56">
        <f>SUM(G19:M19)</f>
        <v>9210554.36</v>
      </c>
      <c r="G19" s="50">
        <v>9210554.36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ht="54" customHeight="1">
      <c r="A20" s="53" t="s">
        <v>40</v>
      </c>
      <c r="B20" s="4">
        <v>120</v>
      </c>
      <c r="C20" s="45" t="s">
        <v>38</v>
      </c>
      <c r="D20" s="4" t="s">
        <v>287</v>
      </c>
      <c r="E20" s="45" t="s">
        <v>284</v>
      </c>
      <c r="F20" s="56">
        <v>12500</v>
      </c>
      <c r="G20" s="2">
        <v>12500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</row>
    <row r="21" spans="1:13" ht="63.75" customHeight="1">
      <c r="A21" s="53" t="s">
        <v>40</v>
      </c>
      <c r="B21" s="4">
        <v>120</v>
      </c>
      <c r="C21" s="45" t="s">
        <v>38</v>
      </c>
      <c r="D21" s="4" t="s">
        <v>288</v>
      </c>
      <c r="E21" s="45" t="s">
        <v>284</v>
      </c>
      <c r="F21" s="56">
        <v>408227</v>
      </c>
      <c r="G21" s="2">
        <v>408227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</row>
    <row r="22" spans="1:13" ht="57" customHeight="1">
      <c r="A22" s="53" t="s">
        <v>12</v>
      </c>
      <c r="B22" s="4">
        <v>150</v>
      </c>
      <c r="C22" s="45" t="s">
        <v>43</v>
      </c>
      <c r="D22" s="4" t="s">
        <v>34</v>
      </c>
      <c r="E22" s="45" t="s">
        <v>289</v>
      </c>
      <c r="F22" s="50">
        <f>SUM(F23:F28)</f>
        <v>823106</v>
      </c>
      <c r="G22" s="50">
        <v>0</v>
      </c>
      <c r="H22" s="50">
        <v>0</v>
      </c>
      <c r="I22" s="50">
        <f>SUM(I23:I28)</f>
        <v>823106</v>
      </c>
      <c r="J22" s="55">
        <v>0</v>
      </c>
      <c r="K22" s="55">
        <v>0</v>
      </c>
      <c r="L22" s="50">
        <v>0</v>
      </c>
      <c r="M22" s="50">
        <v>0</v>
      </c>
    </row>
    <row r="23" spans="1:13" ht="60" customHeight="1">
      <c r="A23" s="53" t="s">
        <v>44</v>
      </c>
      <c r="B23" s="4">
        <v>150</v>
      </c>
      <c r="C23" s="45" t="s">
        <v>43</v>
      </c>
      <c r="D23" s="4" t="s">
        <v>46</v>
      </c>
      <c r="E23" s="45" t="s">
        <v>289</v>
      </c>
      <c r="F23" s="50">
        <f aca="true" t="shared" si="0" ref="F23:F28">SUM(G23:M23)</f>
        <v>84000</v>
      </c>
      <c r="G23" s="50">
        <v>0</v>
      </c>
      <c r="H23" s="50">
        <v>0</v>
      </c>
      <c r="I23" s="50">
        <v>84000</v>
      </c>
      <c r="J23" s="55">
        <v>0</v>
      </c>
      <c r="K23" s="55">
        <v>0</v>
      </c>
      <c r="L23" s="50">
        <v>0</v>
      </c>
      <c r="M23" s="50">
        <v>0</v>
      </c>
    </row>
    <row r="24" spans="1:13" ht="42.75" customHeight="1">
      <c r="A24" s="53" t="s">
        <v>44</v>
      </c>
      <c r="B24" s="4">
        <v>150</v>
      </c>
      <c r="C24" s="45" t="s">
        <v>43</v>
      </c>
      <c r="D24" s="4" t="s">
        <v>47</v>
      </c>
      <c r="E24" s="45" t="s">
        <v>289</v>
      </c>
      <c r="F24" s="50">
        <f t="shared" si="0"/>
        <v>0</v>
      </c>
      <c r="G24" s="50">
        <v>0</v>
      </c>
      <c r="H24" s="50">
        <v>0</v>
      </c>
      <c r="I24" s="50">
        <v>0</v>
      </c>
      <c r="J24" s="55">
        <v>0</v>
      </c>
      <c r="K24" s="55">
        <v>0</v>
      </c>
      <c r="L24" s="50">
        <v>0</v>
      </c>
      <c r="M24" s="50">
        <v>0</v>
      </c>
    </row>
    <row r="25" spans="1:13" ht="54.75" customHeight="1">
      <c r="A25" s="53" t="s">
        <v>44</v>
      </c>
      <c r="B25" s="4">
        <v>150</v>
      </c>
      <c r="C25" s="45" t="s">
        <v>43</v>
      </c>
      <c r="D25" s="4" t="s">
        <v>48</v>
      </c>
      <c r="E25" s="45" t="s">
        <v>289</v>
      </c>
      <c r="F25" s="50">
        <f t="shared" si="0"/>
        <v>24790</v>
      </c>
      <c r="G25" s="50">
        <v>0</v>
      </c>
      <c r="H25" s="50">
        <v>0</v>
      </c>
      <c r="I25" s="50">
        <v>24790</v>
      </c>
      <c r="J25" s="55">
        <v>0</v>
      </c>
      <c r="K25" s="55">
        <v>0</v>
      </c>
      <c r="L25" s="50">
        <v>0</v>
      </c>
      <c r="M25" s="50">
        <v>0</v>
      </c>
    </row>
    <row r="26" spans="1:13" ht="54.75" customHeight="1">
      <c r="A26" s="53" t="s">
        <v>44</v>
      </c>
      <c r="B26" s="4">
        <v>150</v>
      </c>
      <c r="C26" s="45" t="s">
        <v>43</v>
      </c>
      <c r="D26" s="4" t="s">
        <v>73</v>
      </c>
      <c r="E26" s="45" t="s">
        <v>289</v>
      </c>
      <c r="F26" s="50">
        <f t="shared" si="0"/>
        <v>607900</v>
      </c>
      <c r="G26" s="50">
        <v>0</v>
      </c>
      <c r="H26" s="50">
        <v>0</v>
      </c>
      <c r="I26" s="50">
        <v>607900</v>
      </c>
      <c r="J26" s="55">
        <v>0</v>
      </c>
      <c r="K26" s="55">
        <v>0</v>
      </c>
      <c r="L26" s="50">
        <v>0</v>
      </c>
      <c r="M26" s="50">
        <v>0</v>
      </c>
    </row>
    <row r="27" spans="1:13" ht="54.75" customHeight="1">
      <c r="A27" s="53" t="s">
        <v>44</v>
      </c>
      <c r="B27" s="4">
        <v>150</v>
      </c>
      <c r="C27" s="45" t="s">
        <v>43</v>
      </c>
      <c r="D27" s="4" t="s">
        <v>57</v>
      </c>
      <c r="E27" s="45" t="s">
        <v>289</v>
      </c>
      <c r="F27" s="50">
        <f t="shared" si="0"/>
        <v>90400</v>
      </c>
      <c r="G27" s="50">
        <v>0</v>
      </c>
      <c r="H27" s="50">
        <v>0</v>
      </c>
      <c r="I27" s="50">
        <v>90400</v>
      </c>
      <c r="J27" s="55">
        <v>0</v>
      </c>
      <c r="K27" s="55">
        <v>0</v>
      </c>
      <c r="L27" s="50">
        <v>0</v>
      </c>
      <c r="M27" s="50">
        <v>0</v>
      </c>
    </row>
    <row r="28" spans="1:13" ht="54.75" customHeight="1">
      <c r="A28" s="53" t="s">
        <v>44</v>
      </c>
      <c r="B28" s="4">
        <v>150</v>
      </c>
      <c r="C28" s="45" t="s">
        <v>43</v>
      </c>
      <c r="D28" s="4" t="s">
        <v>49</v>
      </c>
      <c r="E28" s="45" t="s">
        <v>289</v>
      </c>
      <c r="F28" s="50">
        <f t="shared" si="0"/>
        <v>16016</v>
      </c>
      <c r="G28" s="50">
        <v>0</v>
      </c>
      <c r="H28" s="50">
        <v>0</v>
      </c>
      <c r="I28" s="50">
        <v>16016</v>
      </c>
      <c r="J28" s="55">
        <v>0</v>
      </c>
      <c r="K28" s="55">
        <v>0</v>
      </c>
      <c r="L28" s="50">
        <v>0</v>
      </c>
      <c r="M28" s="50">
        <v>0</v>
      </c>
    </row>
    <row r="29" spans="1:13" ht="15.75">
      <c r="A29" s="53"/>
      <c r="B29" s="4"/>
      <c r="C29" s="45"/>
      <c r="D29" s="57"/>
      <c r="E29" s="45"/>
      <c r="F29" s="50"/>
      <c r="G29" s="50"/>
      <c r="H29" s="50"/>
      <c r="I29" s="50"/>
      <c r="J29" s="54"/>
      <c r="K29" s="54"/>
      <c r="L29" s="50"/>
      <c r="M29" s="50"/>
    </row>
    <row r="30" spans="1:15" ht="56.25" customHeight="1">
      <c r="A30" s="49" t="s">
        <v>13</v>
      </c>
      <c r="B30" s="4">
        <v>200</v>
      </c>
      <c r="C30" s="45" t="s">
        <v>35</v>
      </c>
      <c r="D30" s="57" t="s">
        <v>34</v>
      </c>
      <c r="E30" s="45" t="s">
        <v>35</v>
      </c>
      <c r="F30" s="50">
        <f>SUM(G30:L30)</f>
        <v>13761899.34</v>
      </c>
      <c r="G30" s="50">
        <f>G31+G42+G49</f>
        <v>12530396.34</v>
      </c>
      <c r="H30" s="50"/>
      <c r="I30" s="50">
        <f>I31+I49</f>
        <v>823106</v>
      </c>
      <c r="J30" s="50">
        <f>J31+J42+J89</f>
        <v>0</v>
      </c>
      <c r="K30" s="50">
        <f>K31+K42+K89</f>
        <v>0</v>
      </c>
      <c r="L30" s="50">
        <f>L31+L42+L49</f>
        <v>408397</v>
      </c>
      <c r="M30" s="50">
        <v>0</v>
      </c>
      <c r="O30" s="58">
        <f>O33+O37+O55</f>
        <v>9299876.879999999</v>
      </c>
    </row>
    <row r="31" spans="1:13" ht="49.5" customHeight="1">
      <c r="A31" s="53" t="s">
        <v>14</v>
      </c>
      <c r="B31" s="4">
        <v>210</v>
      </c>
      <c r="C31" s="45" t="s">
        <v>50</v>
      </c>
      <c r="D31" s="57" t="s">
        <v>34</v>
      </c>
      <c r="E31" s="45" t="s">
        <v>35</v>
      </c>
      <c r="F31" s="50">
        <f aca="true" t="shared" si="1" ref="F31:M31">SUM(F33:F41)</f>
        <v>9299876.879999999</v>
      </c>
      <c r="G31" s="50">
        <f t="shared" si="1"/>
        <v>9004341.879999999</v>
      </c>
      <c r="H31" s="50">
        <f t="shared" si="1"/>
        <v>0</v>
      </c>
      <c r="I31" s="50">
        <f t="shared" si="1"/>
        <v>0</v>
      </c>
      <c r="J31" s="50">
        <f t="shared" si="1"/>
        <v>0</v>
      </c>
      <c r="K31" s="50">
        <f t="shared" si="1"/>
        <v>0</v>
      </c>
      <c r="L31" s="50">
        <f t="shared" si="1"/>
        <v>295535</v>
      </c>
      <c r="M31" s="50">
        <f t="shared" si="1"/>
        <v>0</v>
      </c>
    </row>
    <row r="32" spans="1:13" ht="15.75">
      <c r="A32" s="53" t="s">
        <v>15</v>
      </c>
      <c r="B32" s="4"/>
      <c r="C32" s="45"/>
      <c r="D32" s="57"/>
      <c r="E32" s="45"/>
      <c r="F32" s="50"/>
      <c r="G32" s="50"/>
      <c r="H32" s="50"/>
      <c r="I32" s="50"/>
      <c r="J32" s="55"/>
      <c r="K32" s="55"/>
      <c r="L32" s="50"/>
      <c r="M32" s="50"/>
    </row>
    <row r="33" spans="1:15" ht="32.25" customHeight="1">
      <c r="A33" s="53" t="s">
        <v>16</v>
      </c>
      <c r="B33" s="4">
        <v>211</v>
      </c>
      <c r="C33" s="45" t="s">
        <v>51</v>
      </c>
      <c r="D33" s="57" t="s">
        <v>41</v>
      </c>
      <c r="E33" s="45" t="s">
        <v>52</v>
      </c>
      <c r="F33" s="50">
        <f aca="true" t="shared" si="2" ref="F33:F41">SUM(G33:M33)</f>
        <v>1098837.05</v>
      </c>
      <c r="G33" s="50">
        <v>1098837.05</v>
      </c>
      <c r="H33" s="50">
        <v>0</v>
      </c>
      <c r="I33" s="50">
        <v>0</v>
      </c>
      <c r="J33" s="55">
        <v>0</v>
      </c>
      <c r="K33" s="55">
        <v>0</v>
      </c>
      <c r="L33" s="50">
        <v>0</v>
      </c>
      <c r="M33" s="50">
        <v>0</v>
      </c>
      <c r="O33" s="58">
        <f>SUM(F33:F36)</f>
        <v>7131381.06</v>
      </c>
    </row>
    <row r="34" spans="1:13" ht="53.25" customHeight="1">
      <c r="A34" s="53" t="s">
        <v>16</v>
      </c>
      <c r="B34" s="4">
        <v>211</v>
      </c>
      <c r="C34" s="45" t="s">
        <v>51</v>
      </c>
      <c r="D34" s="57" t="s">
        <v>286</v>
      </c>
      <c r="E34" s="45" t="s">
        <v>52</v>
      </c>
      <c r="F34" s="50">
        <f>G34+L34</f>
        <v>607000</v>
      </c>
      <c r="G34" s="50">
        <v>607000</v>
      </c>
      <c r="H34" s="50">
        <v>0</v>
      </c>
      <c r="I34" s="50">
        <v>0</v>
      </c>
      <c r="J34" s="55">
        <v>0</v>
      </c>
      <c r="K34" s="55">
        <v>0</v>
      </c>
      <c r="L34" s="50"/>
      <c r="M34" s="50">
        <v>0</v>
      </c>
    </row>
    <row r="35" spans="1:13" ht="38.25" customHeight="1">
      <c r="A35" s="53" t="s">
        <v>16</v>
      </c>
      <c r="B35" s="4">
        <v>211</v>
      </c>
      <c r="C35" s="45" t="s">
        <v>51</v>
      </c>
      <c r="D35" s="57" t="s">
        <v>285</v>
      </c>
      <c r="E35" s="45" t="s">
        <v>52</v>
      </c>
      <c r="F35" s="50">
        <f t="shared" si="2"/>
        <v>5198572.01</v>
      </c>
      <c r="G35" s="50">
        <v>5198572.01</v>
      </c>
      <c r="H35" s="50">
        <v>0</v>
      </c>
      <c r="I35" s="50">
        <v>0</v>
      </c>
      <c r="J35" s="55">
        <v>0</v>
      </c>
      <c r="K35" s="55">
        <v>0</v>
      </c>
      <c r="L35" s="50">
        <v>0</v>
      </c>
      <c r="M35" s="50">
        <v>0</v>
      </c>
    </row>
    <row r="36" spans="1:13" ht="27" customHeight="1">
      <c r="A36" s="53" t="s">
        <v>16</v>
      </c>
      <c r="B36" s="4">
        <v>211</v>
      </c>
      <c r="C36" s="45" t="s">
        <v>51</v>
      </c>
      <c r="D36" s="57" t="s">
        <v>299</v>
      </c>
      <c r="E36" s="45" t="s">
        <v>52</v>
      </c>
      <c r="F36" s="50">
        <f t="shared" si="2"/>
        <v>226972</v>
      </c>
      <c r="G36" s="50">
        <v>0</v>
      </c>
      <c r="H36" s="50">
        <v>0</v>
      </c>
      <c r="I36" s="50">
        <v>0</v>
      </c>
      <c r="J36" s="55">
        <v>0</v>
      </c>
      <c r="K36" s="55">
        <v>0</v>
      </c>
      <c r="L36" s="50">
        <v>226972</v>
      </c>
      <c r="M36" s="50">
        <v>0</v>
      </c>
    </row>
    <row r="37" spans="1:15" ht="31.5">
      <c r="A37" s="53" t="s">
        <v>17</v>
      </c>
      <c r="B37" s="4">
        <v>211</v>
      </c>
      <c r="C37" s="45" t="s">
        <v>54</v>
      </c>
      <c r="D37" s="57" t="s">
        <v>41</v>
      </c>
      <c r="E37" s="45" t="s">
        <v>55</v>
      </c>
      <c r="F37" s="50">
        <f t="shared" si="2"/>
        <v>331848.79</v>
      </c>
      <c r="G37" s="50">
        <v>331848.79</v>
      </c>
      <c r="H37" s="50">
        <v>0</v>
      </c>
      <c r="I37" s="50">
        <v>0</v>
      </c>
      <c r="J37" s="55">
        <v>0</v>
      </c>
      <c r="K37" s="55">
        <v>0</v>
      </c>
      <c r="L37" s="50">
        <v>0</v>
      </c>
      <c r="M37" s="50">
        <v>0</v>
      </c>
      <c r="O37" s="58">
        <f>SUM(F37:F40)</f>
        <v>2163495.8200000003</v>
      </c>
    </row>
    <row r="38" spans="1:13" ht="31.5">
      <c r="A38" s="53" t="s">
        <v>17</v>
      </c>
      <c r="B38" s="4">
        <v>211</v>
      </c>
      <c r="C38" s="45" t="s">
        <v>54</v>
      </c>
      <c r="D38" s="57" t="s">
        <v>286</v>
      </c>
      <c r="E38" s="45" t="s">
        <v>55</v>
      </c>
      <c r="F38" s="50">
        <f t="shared" si="2"/>
        <v>183300</v>
      </c>
      <c r="G38" s="50">
        <v>183300</v>
      </c>
      <c r="H38" s="50">
        <v>0</v>
      </c>
      <c r="I38" s="50">
        <v>0</v>
      </c>
      <c r="J38" s="55">
        <v>0</v>
      </c>
      <c r="K38" s="55">
        <v>0</v>
      </c>
      <c r="L38" s="50">
        <v>0</v>
      </c>
      <c r="M38" s="50">
        <v>0</v>
      </c>
    </row>
    <row r="39" spans="1:13" ht="31.5">
      <c r="A39" s="53" t="s">
        <v>17</v>
      </c>
      <c r="B39" s="4">
        <v>211</v>
      </c>
      <c r="C39" s="45" t="s">
        <v>54</v>
      </c>
      <c r="D39" s="57" t="s">
        <v>285</v>
      </c>
      <c r="E39" s="45" t="s">
        <v>55</v>
      </c>
      <c r="F39" s="50">
        <f t="shared" si="2"/>
        <v>1579784.03</v>
      </c>
      <c r="G39" s="50">
        <v>1579784.03</v>
      </c>
      <c r="H39" s="50">
        <v>0</v>
      </c>
      <c r="I39" s="50">
        <v>0</v>
      </c>
      <c r="J39" s="55">
        <v>0</v>
      </c>
      <c r="K39" s="55">
        <v>0</v>
      </c>
      <c r="L39" s="50">
        <v>0</v>
      </c>
      <c r="M39" s="50">
        <v>0</v>
      </c>
    </row>
    <row r="40" spans="1:13" ht="31.5">
      <c r="A40" s="53" t="s">
        <v>17</v>
      </c>
      <c r="B40" s="4">
        <v>211</v>
      </c>
      <c r="C40" s="45" t="s">
        <v>54</v>
      </c>
      <c r="D40" s="57" t="s">
        <v>299</v>
      </c>
      <c r="E40" s="45" t="s">
        <v>55</v>
      </c>
      <c r="F40" s="50">
        <f t="shared" si="2"/>
        <v>68563</v>
      </c>
      <c r="G40" s="50">
        <v>0</v>
      </c>
      <c r="H40" s="50">
        <v>0</v>
      </c>
      <c r="I40" s="50">
        <v>0</v>
      </c>
      <c r="J40" s="55">
        <v>0</v>
      </c>
      <c r="K40" s="55">
        <v>0</v>
      </c>
      <c r="L40" s="50">
        <v>68563</v>
      </c>
      <c r="M40" s="50">
        <v>0</v>
      </c>
    </row>
    <row r="41" spans="1:13" ht="37.5" customHeight="1">
      <c r="A41" s="53" t="s">
        <v>310</v>
      </c>
      <c r="B41" s="4">
        <v>211</v>
      </c>
      <c r="C41" s="45" t="s">
        <v>51</v>
      </c>
      <c r="D41" s="57" t="s">
        <v>295</v>
      </c>
      <c r="E41" s="45" t="s">
        <v>296</v>
      </c>
      <c r="F41" s="50">
        <f t="shared" si="2"/>
        <v>5000</v>
      </c>
      <c r="G41" s="50">
        <v>5000</v>
      </c>
      <c r="H41" s="50">
        <v>0</v>
      </c>
      <c r="I41" s="50">
        <v>0</v>
      </c>
      <c r="J41" s="55">
        <v>0</v>
      </c>
      <c r="K41" s="55">
        <v>0</v>
      </c>
      <c r="L41" s="50">
        <v>0</v>
      </c>
      <c r="M41" s="50">
        <v>0</v>
      </c>
    </row>
    <row r="42" spans="1:15" ht="42.75" customHeight="1">
      <c r="A42" s="53" t="s">
        <v>58</v>
      </c>
      <c r="B42" s="4">
        <v>230</v>
      </c>
      <c r="C42" s="45" t="s">
        <v>35</v>
      </c>
      <c r="D42" s="57" t="s">
        <v>34</v>
      </c>
      <c r="E42" s="45" t="s">
        <v>60</v>
      </c>
      <c r="F42" s="50">
        <f>SUM(G42:L42)</f>
        <v>109709.24</v>
      </c>
      <c r="G42" s="50">
        <f>SUM(G44:G48)</f>
        <v>89709.24</v>
      </c>
      <c r="H42" s="50">
        <v>0</v>
      </c>
      <c r="I42" s="50">
        <v>0</v>
      </c>
      <c r="J42" s="55">
        <v>0</v>
      </c>
      <c r="K42" s="55">
        <v>0</v>
      </c>
      <c r="L42" s="50">
        <f>SUM(L44:L48)</f>
        <v>20000</v>
      </c>
      <c r="M42" s="50">
        <v>0</v>
      </c>
      <c r="O42" s="58">
        <f>SUM(F42)</f>
        <v>109709.24</v>
      </c>
    </row>
    <row r="43" spans="1:13" ht="12" customHeight="1">
      <c r="A43" s="53" t="s">
        <v>15</v>
      </c>
      <c r="B43" s="4"/>
      <c r="C43" s="45"/>
      <c r="D43" s="57"/>
      <c r="E43" s="45"/>
      <c r="F43" s="50"/>
      <c r="G43" s="50"/>
      <c r="H43" s="50"/>
      <c r="I43" s="50"/>
      <c r="J43" s="55"/>
      <c r="K43" s="55"/>
      <c r="L43" s="50"/>
      <c r="M43" s="50"/>
    </row>
    <row r="44" spans="1:13" ht="47.25">
      <c r="A44" s="53" t="s">
        <v>18</v>
      </c>
      <c r="B44" s="4">
        <v>230</v>
      </c>
      <c r="C44" s="45" t="s">
        <v>59</v>
      </c>
      <c r="D44" s="57" t="s">
        <v>41</v>
      </c>
      <c r="E44" s="45" t="s">
        <v>297</v>
      </c>
      <c r="F44" s="50">
        <f>G44</f>
        <v>13019.32</v>
      </c>
      <c r="G44" s="50">
        <v>13019.32</v>
      </c>
      <c r="H44" s="50">
        <v>0</v>
      </c>
      <c r="I44" s="50">
        <v>0</v>
      </c>
      <c r="J44" s="55">
        <v>0</v>
      </c>
      <c r="K44" s="55">
        <v>0</v>
      </c>
      <c r="L44" s="50">
        <v>0</v>
      </c>
      <c r="M44" s="50">
        <v>0</v>
      </c>
    </row>
    <row r="45" spans="1:13" ht="47.25">
      <c r="A45" s="53" t="s">
        <v>18</v>
      </c>
      <c r="B45" s="4">
        <v>230</v>
      </c>
      <c r="C45" s="45" t="s">
        <v>59</v>
      </c>
      <c r="D45" s="57" t="s">
        <v>291</v>
      </c>
      <c r="E45" s="45" t="s">
        <v>297</v>
      </c>
      <c r="F45" s="50">
        <f>G45</f>
        <v>74886.37</v>
      </c>
      <c r="G45" s="50">
        <v>74886.37</v>
      </c>
      <c r="H45" s="50">
        <v>0</v>
      </c>
      <c r="I45" s="50">
        <v>0</v>
      </c>
      <c r="J45" s="55">
        <v>0</v>
      </c>
      <c r="K45" s="55">
        <v>0</v>
      </c>
      <c r="L45" s="50">
        <v>0</v>
      </c>
      <c r="M45" s="50">
        <v>0</v>
      </c>
    </row>
    <row r="46" spans="1:13" ht="87" customHeight="1">
      <c r="A46" s="53" t="s">
        <v>311</v>
      </c>
      <c r="B46" s="4">
        <v>230</v>
      </c>
      <c r="C46" s="45" t="s">
        <v>62</v>
      </c>
      <c r="D46" s="57" t="s">
        <v>292</v>
      </c>
      <c r="E46" s="45" t="s">
        <v>298</v>
      </c>
      <c r="F46" s="50">
        <f>G46</f>
        <v>1803.55</v>
      </c>
      <c r="G46" s="50">
        <v>1803.55</v>
      </c>
      <c r="H46" s="50">
        <v>0</v>
      </c>
      <c r="I46" s="50">
        <v>0</v>
      </c>
      <c r="J46" s="55">
        <v>0</v>
      </c>
      <c r="K46" s="55">
        <v>0</v>
      </c>
      <c r="L46" s="50">
        <v>0</v>
      </c>
      <c r="M46" s="50">
        <v>0</v>
      </c>
    </row>
    <row r="47" spans="1:13" ht="31.5">
      <c r="A47" s="53" t="s">
        <v>19</v>
      </c>
      <c r="B47" s="4">
        <v>230</v>
      </c>
      <c r="C47" s="45" t="s">
        <v>61</v>
      </c>
      <c r="D47" s="57" t="s">
        <v>53</v>
      </c>
      <c r="E47" s="45" t="s">
        <v>297</v>
      </c>
      <c r="F47" s="50">
        <f>SUM(G47:M47)</f>
        <v>10000</v>
      </c>
      <c r="G47" s="50">
        <v>0</v>
      </c>
      <c r="H47" s="50">
        <v>0</v>
      </c>
      <c r="I47" s="50">
        <v>0</v>
      </c>
      <c r="J47" s="55">
        <v>0</v>
      </c>
      <c r="K47" s="55">
        <v>0</v>
      </c>
      <c r="L47" s="50">
        <v>10000</v>
      </c>
      <c r="M47" s="50">
        <v>0</v>
      </c>
    </row>
    <row r="48" spans="1:13" ht="81.75" customHeight="1">
      <c r="A48" s="53" t="s">
        <v>311</v>
      </c>
      <c r="B48" s="4">
        <v>230</v>
      </c>
      <c r="C48" s="45" t="s">
        <v>62</v>
      </c>
      <c r="D48" s="57" t="s">
        <v>53</v>
      </c>
      <c r="E48" s="45" t="s">
        <v>298</v>
      </c>
      <c r="F48" s="50">
        <f>SUM(G48:M48)</f>
        <v>10000</v>
      </c>
      <c r="G48" s="50">
        <v>0</v>
      </c>
      <c r="H48" s="50">
        <v>0</v>
      </c>
      <c r="I48" s="50">
        <v>0</v>
      </c>
      <c r="J48" s="55">
        <v>0</v>
      </c>
      <c r="K48" s="55">
        <v>0</v>
      </c>
      <c r="L48" s="50">
        <v>10000</v>
      </c>
      <c r="M48" s="50">
        <v>0</v>
      </c>
    </row>
    <row r="49" spans="1:13" ht="47.25">
      <c r="A49" s="53" t="s">
        <v>20</v>
      </c>
      <c r="B49" s="4">
        <v>260</v>
      </c>
      <c r="C49" s="45" t="s">
        <v>63</v>
      </c>
      <c r="D49" s="57" t="s">
        <v>34</v>
      </c>
      <c r="E49" s="45" t="s">
        <v>35</v>
      </c>
      <c r="F49" s="50">
        <f>G49+I49+L49</f>
        <v>4352313.22</v>
      </c>
      <c r="G49" s="50">
        <f>SUM(G51:G88)</f>
        <v>3436345.2199999997</v>
      </c>
      <c r="H49" s="50"/>
      <c r="I49" s="50">
        <f>SUM(I51:I88)</f>
        <v>823106</v>
      </c>
      <c r="J49" s="55">
        <v>0</v>
      </c>
      <c r="K49" s="55">
        <v>0</v>
      </c>
      <c r="L49" s="50">
        <f>SUM(L51:L88)</f>
        <v>92862</v>
      </c>
      <c r="M49" s="50">
        <v>0</v>
      </c>
    </row>
    <row r="50" spans="1:13" ht="14.25" customHeight="1">
      <c r="A50" s="53" t="s">
        <v>15</v>
      </c>
      <c r="B50" s="4"/>
      <c r="C50" s="45"/>
      <c r="D50" s="57"/>
      <c r="E50" s="45"/>
      <c r="F50" s="50"/>
      <c r="G50" s="50"/>
      <c r="H50" s="50"/>
      <c r="I50" s="50"/>
      <c r="J50" s="55"/>
      <c r="K50" s="55"/>
      <c r="L50" s="113"/>
      <c r="M50" s="113"/>
    </row>
    <row r="51" spans="1:15" ht="31.5">
      <c r="A51" s="53" t="s">
        <v>21</v>
      </c>
      <c r="B51" s="4">
        <v>260</v>
      </c>
      <c r="C51" s="45" t="s">
        <v>63</v>
      </c>
      <c r="D51" s="57" t="s">
        <v>41</v>
      </c>
      <c r="E51" s="45" t="s">
        <v>64</v>
      </c>
      <c r="F51" s="50">
        <f aca="true" t="shared" si="3" ref="F51:F89">SUM(G51:M51)</f>
        <v>15368.76</v>
      </c>
      <c r="G51" s="59">
        <v>15368.76</v>
      </c>
      <c r="H51" s="59">
        <v>0</v>
      </c>
      <c r="I51" s="59">
        <v>0</v>
      </c>
      <c r="J51" s="55">
        <v>0</v>
      </c>
      <c r="K51" s="55">
        <v>0</v>
      </c>
      <c r="L51" s="50">
        <v>0</v>
      </c>
      <c r="M51" s="50">
        <v>0</v>
      </c>
      <c r="O51" s="58">
        <f>SUM(F51:F52)</f>
        <v>77411.73</v>
      </c>
    </row>
    <row r="52" spans="1:13" ht="31.5">
      <c r="A52" s="53" t="s">
        <v>21</v>
      </c>
      <c r="B52" s="4">
        <v>260</v>
      </c>
      <c r="C52" s="45" t="s">
        <v>63</v>
      </c>
      <c r="D52" s="57" t="s">
        <v>291</v>
      </c>
      <c r="E52" s="45" t="s">
        <v>64</v>
      </c>
      <c r="F52" s="50">
        <f t="shared" si="3"/>
        <v>62042.97</v>
      </c>
      <c r="G52" s="59">
        <v>62042.97</v>
      </c>
      <c r="H52" s="59">
        <v>0</v>
      </c>
      <c r="I52" s="59">
        <v>0</v>
      </c>
      <c r="J52" s="55">
        <v>0</v>
      </c>
      <c r="K52" s="55">
        <v>0</v>
      </c>
      <c r="L52" s="50">
        <v>0</v>
      </c>
      <c r="M52" s="50">
        <v>0</v>
      </c>
    </row>
    <row r="53" spans="1:13" ht="28.5" customHeight="1">
      <c r="A53" s="53" t="s">
        <v>22</v>
      </c>
      <c r="B53" s="4">
        <v>260</v>
      </c>
      <c r="C53" s="45" t="s">
        <v>63</v>
      </c>
      <c r="D53" s="57" t="s">
        <v>292</v>
      </c>
      <c r="E53" s="45" t="s">
        <v>65</v>
      </c>
      <c r="F53" s="50">
        <f t="shared" si="3"/>
        <v>41156.95</v>
      </c>
      <c r="G53" s="59">
        <v>41156.95</v>
      </c>
      <c r="H53" s="59">
        <v>0</v>
      </c>
      <c r="I53" s="59">
        <v>0</v>
      </c>
      <c r="J53" s="55">
        <v>0</v>
      </c>
      <c r="K53" s="55">
        <v>0</v>
      </c>
      <c r="L53" s="50">
        <v>0</v>
      </c>
      <c r="M53" s="50">
        <v>0</v>
      </c>
    </row>
    <row r="54" spans="1:13" ht="28.5" customHeight="1">
      <c r="A54" s="53" t="s">
        <v>22</v>
      </c>
      <c r="B54" s="4">
        <v>260</v>
      </c>
      <c r="C54" s="45" t="s">
        <v>63</v>
      </c>
      <c r="D54" s="57" t="s">
        <v>294</v>
      </c>
      <c r="E54" s="45" t="s">
        <v>65</v>
      </c>
      <c r="F54" s="50">
        <f t="shared" si="3"/>
        <v>177827</v>
      </c>
      <c r="G54" s="59">
        <v>177827</v>
      </c>
      <c r="H54" s="59">
        <v>0</v>
      </c>
      <c r="I54" s="59">
        <v>0</v>
      </c>
      <c r="J54" s="55">
        <v>0</v>
      </c>
      <c r="K54" s="55">
        <v>0</v>
      </c>
      <c r="L54" s="50">
        <v>0</v>
      </c>
      <c r="M54" s="50">
        <v>0</v>
      </c>
    </row>
    <row r="55" spans="1:15" ht="30" customHeight="1">
      <c r="A55" s="53" t="s">
        <v>22</v>
      </c>
      <c r="B55" s="4">
        <v>211</v>
      </c>
      <c r="C55" s="45" t="s">
        <v>56</v>
      </c>
      <c r="D55" s="57" t="s">
        <v>41</v>
      </c>
      <c r="E55" s="45" t="s">
        <v>65</v>
      </c>
      <c r="F55" s="50">
        <f>SUM(G55:M55)</f>
        <v>15400</v>
      </c>
      <c r="G55" s="59">
        <v>15400</v>
      </c>
      <c r="H55" s="59">
        <v>0</v>
      </c>
      <c r="I55" s="59">
        <v>0</v>
      </c>
      <c r="J55" s="55">
        <v>0</v>
      </c>
      <c r="K55" s="55">
        <v>0</v>
      </c>
      <c r="L55" s="50">
        <v>0</v>
      </c>
      <c r="M55" s="50">
        <v>0</v>
      </c>
      <c r="O55" s="58">
        <f>SUM(F41:F41)</f>
        <v>5000</v>
      </c>
    </row>
    <row r="56" spans="1:13" ht="30" customHeight="1">
      <c r="A56" s="53" t="s">
        <v>22</v>
      </c>
      <c r="B56" s="4">
        <v>211</v>
      </c>
      <c r="C56" s="45" t="s">
        <v>290</v>
      </c>
      <c r="D56" s="57" t="s">
        <v>291</v>
      </c>
      <c r="E56" s="45" t="s">
        <v>65</v>
      </c>
      <c r="F56" s="50">
        <f>SUM(G56:M56)</f>
        <v>30000</v>
      </c>
      <c r="G56" s="59">
        <v>30000</v>
      </c>
      <c r="H56" s="59">
        <v>0</v>
      </c>
      <c r="I56" s="59">
        <v>0</v>
      </c>
      <c r="J56" s="55">
        <v>0</v>
      </c>
      <c r="K56" s="55">
        <v>0</v>
      </c>
      <c r="L56" s="50">
        <v>0</v>
      </c>
      <c r="M56" s="50">
        <v>0</v>
      </c>
    </row>
    <row r="57" spans="1:15" ht="33.75" customHeight="1">
      <c r="A57" s="53" t="s">
        <v>66</v>
      </c>
      <c r="B57" s="4">
        <v>260</v>
      </c>
      <c r="C57" s="45" t="s">
        <v>63</v>
      </c>
      <c r="D57" s="57" t="s">
        <v>41</v>
      </c>
      <c r="E57" s="45" t="s">
        <v>67</v>
      </c>
      <c r="F57" s="50">
        <f t="shared" si="3"/>
        <v>135277.69</v>
      </c>
      <c r="G57" s="59">
        <v>135277.69</v>
      </c>
      <c r="H57" s="59">
        <v>0</v>
      </c>
      <c r="I57" s="59">
        <v>0</v>
      </c>
      <c r="J57" s="55">
        <v>0</v>
      </c>
      <c r="K57" s="55">
        <v>0</v>
      </c>
      <c r="L57" s="50">
        <v>0</v>
      </c>
      <c r="M57" s="50">
        <v>0</v>
      </c>
      <c r="O57" s="58">
        <f>SUM(F57:F58)</f>
        <v>606470</v>
      </c>
    </row>
    <row r="58" spans="1:13" ht="32.25" customHeight="1">
      <c r="A58" s="53" t="s">
        <v>66</v>
      </c>
      <c r="B58" s="4">
        <v>260</v>
      </c>
      <c r="C58" s="45" t="s">
        <v>63</v>
      </c>
      <c r="D58" s="57" t="s">
        <v>291</v>
      </c>
      <c r="E58" s="45" t="s">
        <v>67</v>
      </c>
      <c r="F58" s="50">
        <f t="shared" si="3"/>
        <v>471192.31</v>
      </c>
      <c r="G58" s="59">
        <v>471192.31</v>
      </c>
      <c r="H58" s="59">
        <v>0</v>
      </c>
      <c r="I58" s="59">
        <v>0</v>
      </c>
      <c r="J58" s="55">
        <v>0</v>
      </c>
      <c r="K58" s="55">
        <v>0</v>
      </c>
      <c r="L58" s="50">
        <v>0</v>
      </c>
      <c r="M58" s="50">
        <v>0</v>
      </c>
    </row>
    <row r="59" spans="1:15" ht="38.25" customHeight="1">
      <c r="A59" s="53" t="s">
        <v>69</v>
      </c>
      <c r="B59" s="4">
        <v>260</v>
      </c>
      <c r="C59" s="45" t="s">
        <v>63</v>
      </c>
      <c r="D59" s="57" t="s">
        <v>41</v>
      </c>
      <c r="E59" s="45" t="s">
        <v>68</v>
      </c>
      <c r="F59" s="50">
        <f t="shared" si="3"/>
        <v>115782.26</v>
      </c>
      <c r="G59" s="59">
        <v>115782.26</v>
      </c>
      <c r="H59" s="59">
        <v>0</v>
      </c>
      <c r="I59" s="59">
        <v>0</v>
      </c>
      <c r="J59" s="55">
        <v>0</v>
      </c>
      <c r="K59" s="55">
        <v>0</v>
      </c>
      <c r="L59" s="50">
        <v>0</v>
      </c>
      <c r="M59" s="50">
        <v>0</v>
      </c>
      <c r="O59" s="58">
        <f>SUM(F59:F63)</f>
        <v>496695.84</v>
      </c>
    </row>
    <row r="60" spans="1:13" ht="33" customHeight="1">
      <c r="A60" s="53" t="s">
        <v>69</v>
      </c>
      <c r="B60" s="4">
        <v>260</v>
      </c>
      <c r="C60" s="45" t="s">
        <v>63</v>
      </c>
      <c r="D60" s="57" t="s">
        <v>291</v>
      </c>
      <c r="E60" s="45" t="s">
        <v>68</v>
      </c>
      <c r="F60" s="50">
        <f t="shared" si="3"/>
        <v>343396.58</v>
      </c>
      <c r="G60" s="59">
        <v>343396.58</v>
      </c>
      <c r="H60" s="59">
        <v>0</v>
      </c>
      <c r="I60" s="59">
        <v>0</v>
      </c>
      <c r="J60" s="55">
        <v>0</v>
      </c>
      <c r="K60" s="55">
        <v>0</v>
      </c>
      <c r="L60" s="50">
        <v>0</v>
      </c>
      <c r="M60" s="50">
        <v>0</v>
      </c>
    </row>
    <row r="61" spans="1:13" ht="31.5">
      <c r="A61" s="53" t="s">
        <v>69</v>
      </c>
      <c r="B61" s="4">
        <v>260</v>
      </c>
      <c r="C61" s="45" t="s">
        <v>63</v>
      </c>
      <c r="D61" s="57" t="s">
        <v>300</v>
      </c>
      <c r="E61" s="45" t="s">
        <v>68</v>
      </c>
      <c r="F61" s="50">
        <f t="shared" si="3"/>
        <v>10300</v>
      </c>
      <c r="G61" s="59">
        <v>0</v>
      </c>
      <c r="H61" s="59">
        <v>0</v>
      </c>
      <c r="I61" s="59">
        <v>0</v>
      </c>
      <c r="J61" s="55">
        <v>0</v>
      </c>
      <c r="K61" s="55">
        <v>0</v>
      </c>
      <c r="L61" s="50">
        <v>10300</v>
      </c>
      <c r="M61" s="50">
        <v>0</v>
      </c>
    </row>
    <row r="62" spans="1:13" ht="31.5">
      <c r="A62" s="53" t="s">
        <v>69</v>
      </c>
      <c r="B62" s="4">
        <v>260</v>
      </c>
      <c r="C62" s="45" t="s">
        <v>63</v>
      </c>
      <c r="D62" s="57" t="s">
        <v>48</v>
      </c>
      <c r="E62" s="45" t="s">
        <v>68</v>
      </c>
      <c r="F62" s="50">
        <f t="shared" si="3"/>
        <v>24790</v>
      </c>
      <c r="G62" s="59">
        <v>0</v>
      </c>
      <c r="H62" s="59">
        <v>0</v>
      </c>
      <c r="I62" s="59">
        <v>24790</v>
      </c>
      <c r="J62" s="55">
        <v>0</v>
      </c>
      <c r="K62" s="55">
        <v>0</v>
      </c>
      <c r="L62" s="50">
        <v>0</v>
      </c>
      <c r="M62" s="50">
        <v>0</v>
      </c>
    </row>
    <row r="63" spans="1:13" ht="33" customHeight="1">
      <c r="A63" s="53" t="s">
        <v>69</v>
      </c>
      <c r="B63" s="4">
        <v>260</v>
      </c>
      <c r="C63" s="45" t="s">
        <v>63</v>
      </c>
      <c r="D63" s="57" t="s">
        <v>70</v>
      </c>
      <c r="E63" s="45" t="s">
        <v>68</v>
      </c>
      <c r="F63" s="50">
        <f t="shared" si="3"/>
        <v>2427</v>
      </c>
      <c r="G63" s="59">
        <v>0</v>
      </c>
      <c r="H63" s="59">
        <v>0</v>
      </c>
      <c r="I63" s="59">
        <v>2427</v>
      </c>
      <c r="J63" s="55">
        <v>0</v>
      </c>
      <c r="K63" s="55">
        <v>0</v>
      </c>
      <c r="L63" s="50">
        <v>0</v>
      </c>
      <c r="M63" s="50">
        <v>0</v>
      </c>
    </row>
    <row r="64" spans="1:15" ht="31.5">
      <c r="A64" s="53" t="s">
        <v>72</v>
      </c>
      <c r="B64" s="4">
        <v>260</v>
      </c>
      <c r="C64" s="45" t="s">
        <v>63</v>
      </c>
      <c r="D64" s="57" t="s">
        <v>41</v>
      </c>
      <c r="E64" s="45" t="s">
        <v>71</v>
      </c>
      <c r="F64" s="50">
        <f t="shared" si="3"/>
        <v>99841.84</v>
      </c>
      <c r="G64" s="59">
        <v>99841.84</v>
      </c>
      <c r="H64" s="59">
        <v>0</v>
      </c>
      <c r="I64" s="59">
        <v>0</v>
      </c>
      <c r="J64" s="55">
        <v>0</v>
      </c>
      <c r="K64" s="55">
        <v>0</v>
      </c>
      <c r="L64" s="50">
        <v>0</v>
      </c>
      <c r="M64" s="50">
        <v>0</v>
      </c>
      <c r="O64" s="58">
        <f>SUM(F64:F69)</f>
        <v>1285128.16</v>
      </c>
    </row>
    <row r="65" spans="1:13" ht="31.5">
      <c r="A65" s="53" t="s">
        <v>72</v>
      </c>
      <c r="B65" s="4">
        <v>260</v>
      </c>
      <c r="C65" s="45" t="s">
        <v>63</v>
      </c>
      <c r="D65" s="57" t="s">
        <v>309</v>
      </c>
      <c r="E65" s="45" t="s">
        <v>71</v>
      </c>
      <c r="F65" s="50">
        <f t="shared" si="3"/>
        <v>104566.95</v>
      </c>
      <c r="G65" s="59">
        <v>104566.95</v>
      </c>
      <c r="H65" s="59">
        <v>0</v>
      </c>
      <c r="I65" s="59">
        <v>0</v>
      </c>
      <c r="J65" s="55">
        <v>0</v>
      </c>
      <c r="K65" s="55">
        <v>0</v>
      </c>
      <c r="L65" s="50">
        <v>0</v>
      </c>
      <c r="M65" s="50">
        <v>0</v>
      </c>
    </row>
    <row r="66" spans="1:13" ht="31.5">
      <c r="A66" s="53" t="s">
        <v>72</v>
      </c>
      <c r="B66" s="4">
        <v>260</v>
      </c>
      <c r="C66" s="45" t="s">
        <v>63</v>
      </c>
      <c r="D66" s="57" t="s">
        <v>309</v>
      </c>
      <c r="E66" s="45" t="s">
        <v>71</v>
      </c>
      <c r="F66" s="50">
        <f>SUM(G66:M66)</f>
        <v>936949.37</v>
      </c>
      <c r="G66" s="59">
        <v>936949.37</v>
      </c>
      <c r="H66" s="59">
        <v>0</v>
      </c>
      <c r="I66" s="59">
        <v>0</v>
      </c>
      <c r="J66" s="55">
        <v>0</v>
      </c>
      <c r="K66" s="55">
        <v>0</v>
      </c>
      <c r="L66" s="50">
        <v>0</v>
      </c>
      <c r="M66" s="50">
        <v>0</v>
      </c>
    </row>
    <row r="67" spans="1:13" ht="31.5">
      <c r="A67" s="53" t="s">
        <v>72</v>
      </c>
      <c r="B67" s="4">
        <v>260</v>
      </c>
      <c r="C67" s="45" t="s">
        <v>63</v>
      </c>
      <c r="D67" s="57" t="s">
        <v>299</v>
      </c>
      <c r="E67" s="45" t="s">
        <v>71</v>
      </c>
      <c r="F67" s="50">
        <f t="shared" si="3"/>
        <v>10300</v>
      </c>
      <c r="G67" s="59">
        <v>0</v>
      </c>
      <c r="H67" s="59">
        <v>0</v>
      </c>
      <c r="I67" s="59">
        <v>0</v>
      </c>
      <c r="J67" s="55">
        <v>0</v>
      </c>
      <c r="K67" s="55">
        <v>0</v>
      </c>
      <c r="L67" s="50">
        <v>10300</v>
      </c>
      <c r="M67" s="50">
        <v>0</v>
      </c>
    </row>
    <row r="68" spans="1:13" ht="34.5" customHeight="1">
      <c r="A68" s="53" t="s">
        <v>72</v>
      </c>
      <c r="B68" s="4">
        <v>260</v>
      </c>
      <c r="C68" s="45" t="s">
        <v>63</v>
      </c>
      <c r="D68" s="57" t="s">
        <v>49</v>
      </c>
      <c r="E68" s="45" t="s">
        <v>71</v>
      </c>
      <c r="F68" s="50">
        <f t="shared" si="3"/>
        <v>13589</v>
      </c>
      <c r="G68" s="59">
        <v>0</v>
      </c>
      <c r="H68" s="59">
        <v>0</v>
      </c>
      <c r="I68" s="59">
        <v>13589</v>
      </c>
      <c r="J68" s="55">
        <v>0</v>
      </c>
      <c r="K68" s="55">
        <v>0</v>
      </c>
      <c r="L68" s="50">
        <v>0</v>
      </c>
      <c r="M68" s="50">
        <v>0</v>
      </c>
    </row>
    <row r="69" spans="1:13" ht="33" customHeight="1">
      <c r="A69" s="53" t="s">
        <v>72</v>
      </c>
      <c r="B69" s="4">
        <v>260</v>
      </c>
      <c r="C69" s="45" t="s">
        <v>63</v>
      </c>
      <c r="D69" s="57" t="s">
        <v>73</v>
      </c>
      <c r="E69" s="45" t="s">
        <v>71</v>
      </c>
      <c r="F69" s="50">
        <f t="shared" si="3"/>
        <v>119881</v>
      </c>
      <c r="G69" s="59">
        <v>0</v>
      </c>
      <c r="H69" s="59">
        <v>0</v>
      </c>
      <c r="I69" s="59">
        <v>119881</v>
      </c>
      <c r="J69" s="55">
        <v>0</v>
      </c>
      <c r="K69" s="55">
        <v>0</v>
      </c>
      <c r="L69" s="50">
        <v>0</v>
      </c>
      <c r="M69" s="50">
        <v>0</v>
      </c>
    </row>
    <row r="70" spans="1:13" ht="33" customHeight="1">
      <c r="A70" s="53" t="s">
        <v>72</v>
      </c>
      <c r="B70" s="4">
        <v>260</v>
      </c>
      <c r="C70" s="45" t="s">
        <v>290</v>
      </c>
      <c r="D70" s="57" t="s">
        <v>57</v>
      </c>
      <c r="E70" s="45" t="s">
        <v>71</v>
      </c>
      <c r="F70" s="50">
        <f>SUM(G70:M70)</f>
        <v>90400</v>
      </c>
      <c r="G70" s="59">
        <v>0</v>
      </c>
      <c r="H70" s="59">
        <v>0</v>
      </c>
      <c r="I70" s="59">
        <v>90400</v>
      </c>
      <c r="J70" s="55">
        <v>0</v>
      </c>
      <c r="K70" s="55">
        <v>0</v>
      </c>
      <c r="L70" s="50">
        <v>0</v>
      </c>
      <c r="M70" s="50">
        <v>0</v>
      </c>
    </row>
    <row r="71" spans="1:13" ht="30" customHeight="1">
      <c r="A71" s="53" t="s">
        <v>72</v>
      </c>
      <c r="B71" s="4">
        <v>211</v>
      </c>
      <c r="C71" s="45" t="s">
        <v>290</v>
      </c>
      <c r="D71" s="57" t="s">
        <v>293</v>
      </c>
      <c r="E71" s="45" t="s">
        <v>71</v>
      </c>
      <c r="F71" s="50">
        <f>G71</f>
        <v>107500</v>
      </c>
      <c r="G71" s="59">
        <v>107500</v>
      </c>
      <c r="H71" s="59">
        <v>0</v>
      </c>
      <c r="I71" s="59">
        <v>0</v>
      </c>
      <c r="J71" s="55">
        <v>0</v>
      </c>
      <c r="K71" s="55">
        <v>0</v>
      </c>
      <c r="L71" s="50">
        <v>0</v>
      </c>
      <c r="M71" s="50">
        <v>0</v>
      </c>
    </row>
    <row r="72" spans="1:13" ht="30" customHeight="1">
      <c r="A72" s="53" t="s">
        <v>72</v>
      </c>
      <c r="B72" s="4">
        <v>211</v>
      </c>
      <c r="C72" s="45" t="s">
        <v>56</v>
      </c>
      <c r="D72" s="57" t="s">
        <v>285</v>
      </c>
      <c r="E72" s="45" t="s">
        <v>71</v>
      </c>
      <c r="F72" s="50">
        <f>SUM(G72:M72)</f>
        <v>49400</v>
      </c>
      <c r="G72" s="59">
        <v>49400</v>
      </c>
      <c r="H72" s="59">
        <v>0</v>
      </c>
      <c r="I72" s="59">
        <v>0</v>
      </c>
      <c r="J72" s="55">
        <v>0</v>
      </c>
      <c r="K72" s="55">
        <v>0</v>
      </c>
      <c r="L72" s="50">
        <v>0</v>
      </c>
      <c r="M72" s="50">
        <v>0</v>
      </c>
    </row>
    <row r="73" spans="1:13" ht="30" customHeight="1">
      <c r="A73" s="53" t="s">
        <v>72</v>
      </c>
      <c r="B73" s="4">
        <v>211</v>
      </c>
      <c r="C73" s="45" t="s">
        <v>56</v>
      </c>
      <c r="D73" s="57" t="s">
        <v>288</v>
      </c>
      <c r="E73" s="45" t="s">
        <v>71</v>
      </c>
      <c r="F73" s="50">
        <f>SUM(G73:M73)</f>
        <v>18350</v>
      </c>
      <c r="G73" s="59">
        <v>18350</v>
      </c>
      <c r="H73" s="59">
        <v>0</v>
      </c>
      <c r="I73" s="59">
        <v>0</v>
      </c>
      <c r="J73" s="55">
        <v>0</v>
      </c>
      <c r="K73" s="55">
        <v>0</v>
      </c>
      <c r="L73" s="50">
        <v>0</v>
      </c>
      <c r="M73" s="50">
        <v>0</v>
      </c>
    </row>
    <row r="74" spans="1:13" ht="31.5">
      <c r="A74" s="53" t="s">
        <v>72</v>
      </c>
      <c r="B74" s="4">
        <v>211</v>
      </c>
      <c r="C74" s="45" t="s">
        <v>56</v>
      </c>
      <c r="D74" s="57" t="s">
        <v>53</v>
      </c>
      <c r="E74" s="45" t="s">
        <v>71</v>
      </c>
      <c r="F74" s="50">
        <f>SUM(G74:M74)</f>
        <v>7500</v>
      </c>
      <c r="G74" s="59">
        <v>0</v>
      </c>
      <c r="H74" s="59">
        <v>0</v>
      </c>
      <c r="I74" s="59">
        <v>0</v>
      </c>
      <c r="J74" s="55">
        <v>0</v>
      </c>
      <c r="K74" s="55">
        <v>0</v>
      </c>
      <c r="L74" s="50">
        <v>7500</v>
      </c>
      <c r="M74" s="50">
        <v>0</v>
      </c>
    </row>
    <row r="75" spans="1:15" ht="34.5" customHeight="1">
      <c r="A75" s="53" t="s">
        <v>23</v>
      </c>
      <c r="B75" s="4">
        <v>260</v>
      </c>
      <c r="C75" s="45" t="s">
        <v>63</v>
      </c>
      <c r="D75" s="57" t="s">
        <v>46</v>
      </c>
      <c r="E75" s="45" t="s">
        <v>74</v>
      </c>
      <c r="F75" s="50">
        <f t="shared" si="3"/>
        <v>84000</v>
      </c>
      <c r="G75" s="59">
        <v>0</v>
      </c>
      <c r="H75" s="59">
        <v>0</v>
      </c>
      <c r="I75" s="59">
        <v>84000</v>
      </c>
      <c r="J75" s="55">
        <v>0</v>
      </c>
      <c r="K75" s="55">
        <v>0</v>
      </c>
      <c r="L75" s="59">
        <v>0</v>
      </c>
      <c r="M75" s="59">
        <v>0</v>
      </c>
      <c r="O75" s="58">
        <f>SUM(F75:F76)</f>
        <v>104000</v>
      </c>
    </row>
    <row r="76" spans="1:13" ht="33.75" customHeight="1">
      <c r="A76" s="53" t="s">
        <v>23</v>
      </c>
      <c r="B76" s="4">
        <v>260</v>
      </c>
      <c r="C76" s="45" t="s">
        <v>63</v>
      </c>
      <c r="D76" s="57" t="s">
        <v>299</v>
      </c>
      <c r="E76" s="45" t="s">
        <v>74</v>
      </c>
      <c r="F76" s="50">
        <f t="shared" si="3"/>
        <v>20000</v>
      </c>
      <c r="G76" s="59">
        <v>0</v>
      </c>
      <c r="H76" s="59">
        <v>0</v>
      </c>
      <c r="I76" s="59">
        <v>0</v>
      </c>
      <c r="J76" s="55">
        <v>0</v>
      </c>
      <c r="K76" s="55">
        <v>0</v>
      </c>
      <c r="L76" s="59">
        <v>20000</v>
      </c>
      <c r="M76" s="59">
        <v>0</v>
      </c>
    </row>
    <row r="77" spans="1:15" ht="39" customHeight="1">
      <c r="A77" s="53" t="s">
        <v>312</v>
      </c>
      <c r="B77" s="4">
        <v>260</v>
      </c>
      <c r="C77" s="45" t="s">
        <v>63</v>
      </c>
      <c r="D77" s="57" t="s">
        <v>41</v>
      </c>
      <c r="E77" s="45" t="s">
        <v>301</v>
      </c>
      <c r="F77" s="50">
        <f t="shared" si="3"/>
        <v>921.39</v>
      </c>
      <c r="G77" s="59">
        <v>921.39</v>
      </c>
      <c r="H77" s="59">
        <v>0</v>
      </c>
      <c r="I77" s="59">
        <v>0</v>
      </c>
      <c r="J77" s="55">
        <v>0</v>
      </c>
      <c r="K77" s="55">
        <v>0</v>
      </c>
      <c r="L77" s="50">
        <v>0</v>
      </c>
      <c r="M77" s="50">
        <v>0</v>
      </c>
      <c r="O77" s="58">
        <f>SUM(F77:F80)</f>
        <v>137293.87</v>
      </c>
    </row>
    <row r="78" spans="1:13" ht="69" customHeight="1">
      <c r="A78" s="53" t="s">
        <v>312</v>
      </c>
      <c r="B78" s="4">
        <v>260</v>
      </c>
      <c r="C78" s="45" t="s">
        <v>63</v>
      </c>
      <c r="D78" s="57" t="s">
        <v>285</v>
      </c>
      <c r="E78" s="45" t="s">
        <v>301</v>
      </c>
      <c r="F78" s="50">
        <f t="shared" si="3"/>
        <v>4820.4</v>
      </c>
      <c r="G78" s="59">
        <v>4820.4</v>
      </c>
      <c r="H78" s="59">
        <v>0</v>
      </c>
      <c r="I78" s="59">
        <v>0</v>
      </c>
      <c r="J78" s="55">
        <v>0</v>
      </c>
      <c r="K78" s="55">
        <v>0</v>
      </c>
      <c r="L78" s="50">
        <v>0</v>
      </c>
      <c r="M78" s="50">
        <v>0</v>
      </c>
    </row>
    <row r="79" spans="1:13" ht="35.25" customHeight="1">
      <c r="A79" s="53" t="s">
        <v>313</v>
      </c>
      <c r="B79" s="4">
        <v>260</v>
      </c>
      <c r="C79" s="45" t="s">
        <v>63</v>
      </c>
      <c r="D79" s="57" t="s">
        <v>41</v>
      </c>
      <c r="E79" s="45" t="s">
        <v>302</v>
      </c>
      <c r="F79" s="50">
        <f t="shared" si="3"/>
        <v>36214.28</v>
      </c>
      <c r="G79" s="59">
        <v>36214.28</v>
      </c>
      <c r="H79" s="59">
        <v>0</v>
      </c>
      <c r="I79" s="59">
        <v>0</v>
      </c>
      <c r="J79" s="55">
        <v>0</v>
      </c>
      <c r="K79" s="55">
        <v>0</v>
      </c>
      <c r="L79" s="50">
        <v>0</v>
      </c>
      <c r="M79" s="50">
        <v>0</v>
      </c>
    </row>
    <row r="80" spans="1:13" ht="36.75" customHeight="1">
      <c r="A80" s="53" t="s">
        <v>313</v>
      </c>
      <c r="B80" s="4">
        <v>260</v>
      </c>
      <c r="C80" s="45" t="s">
        <v>63</v>
      </c>
      <c r="D80" s="57" t="s">
        <v>285</v>
      </c>
      <c r="E80" s="45" t="s">
        <v>302</v>
      </c>
      <c r="F80" s="50">
        <f t="shared" si="3"/>
        <v>95337.8</v>
      </c>
      <c r="G80" s="59">
        <v>95337.8</v>
      </c>
      <c r="H80" s="59">
        <v>0</v>
      </c>
      <c r="I80" s="59">
        <v>0</v>
      </c>
      <c r="J80" s="55">
        <v>0</v>
      </c>
      <c r="K80" s="55">
        <v>0</v>
      </c>
      <c r="L80" s="50">
        <v>0</v>
      </c>
      <c r="M80" s="50">
        <v>0</v>
      </c>
    </row>
    <row r="81" spans="1:15" ht="17.25" customHeight="1">
      <c r="A81" s="53" t="s">
        <v>314</v>
      </c>
      <c r="B81" s="4">
        <v>260</v>
      </c>
      <c r="C81" s="45" t="s">
        <v>303</v>
      </c>
      <c r="D81" s="57" t="s">
        <v>291</v>
      </c>
      <c r="E81" s="45" t="s">
        <v>304</v>
      </c>
      <c r="F81" s="50">
        <f aca="true" t="shared" si="4" ref="F81:F88">SUM(G81:M81)</f>
        <v>386686.23</v>
      </c>
      <c r="G81" s="59">
        <v>386686.23</v>
      </c>
      <c r="H81" s="59">
        <v>0</v>
      </c>
      <c r="I81" s="59">
        <v>0</v>
      </c>
      <c r="J81" s="55">
        <v>0</v>
      </c>
      <c r="K81" s="55">
        <v>0</v>
      </c>
      <c r="L81" s="50">
        <v>0</v>
      </c>
      <c r="M81" s="50">
        <v>0</v>
      </c>
      <c r="O81" s="58">
        <f>SUM(F81:F88)</f>
        <v>1107779.67</v>
      </c>
    </row>
    <row r="82" spans="1:13" ht="36.75" customHeight="1">
      <c r="A82" s="53" t="s">
        <v>315</v>
      </c>
      <c r="B82" s="4">
        <v>260</v>
      </c>
      <c r="C82" s="45" t="s">
        <v>63</v>
      </c>
      <c r="D82" s="57" t="s">
        <v>41</v>
      </c>
      <c r="E82" s="45" t="s">
        <v>305</v>
      </c>
      <c r="F82" s="50">
        <f t="shared" si="4"/>
        <v>18673</v>
      </c>
      <c r="G82" s="59">
        <v>18673</v>
      </c>
      <c r="H82" s="59">
        <v>0</v>
      </c>
      <c r="I82" s="59">
        <v>0</v>
      </c>
      <c r="J82" s="55">
        <v>0</v>
      </c>
      <c r="K82" s="55">
        <v>0</v>
      </c>
      <c r="L82" s="50">
        <v>0</v>
      </c>
      <c r="M82" s="50">
        <v>0</v>
      </c>
    </row>
    <row r="83" spans="1:13" ht="37.5" customHeight="1">
      <c r="A83" s="53" t="s">
        <v>315</v>
      </c>
      <c r="B83" s="4">
        <v>260</v>
      </c>
      <c r="C83" s="45" t="s">
        <v>63</v>
      </c>
      <c r="D83" s="57" t="s">
        <v>285</v>
      </c>
      <c r="E83" s="45" t="s">
        <v>305</v>
      </c>
      <c r="F83" s="50">
        <f t="shared" si="4"/>
        <v>58000</v>
      </c>
      <c r="G83" s="59">
        <v>58000</v>
      </c>
      <c r="H83" s="59">
        <v>0</v>
      </c>
      <c r="I83" s="59">
        <v>0</v>
      </c>
      <c r="J83" s="55">
        <v>0</v>
      </c>
      <c r="K83" s="55">
        <v>0</v>
      </c>
      <c r="L83" s="50">
        <v>0</v>
      </c>
      <c r="M83" s="50">
        <v>0</v>
      </c>
    </row>
    <row r="84" spans="1:13" ht="36.75" customHeight="1">
      <c r="A84" s="53" t="s">
        <v>316</v>
      </c>
      <c r="B84" s="4">
        <v>260</v>
      </c>
      <c r="C84" s="45" t="s">
        <v>63</v>
      </c>
      <c r="D84" s="57" t="s">
        <v>41</v>
      </c>
      <c r="E84" s="45" t="s">
        <v>306</v>
      </c>
      <c r="F84" s="50">
        <f t="shared" si="4"/>
        <v>33194.62</v>
      </c>
      <c r="G84" s="59">
        <v>33194.62</v>
      </c>
      <c r="H84" s="59">
        <v>0</v>
      </c>
      <c r="I84" s="59">
        <v>0</v>
      </c>
      <c r="J84" s="55">
        <v>0</v>
      </c>
      <c r="K84" s="55">
        <v>0</v>
      </c>
      <c r="L84" s="50">
        <v>0</v>
      </c>
      <c r="M84" s="50">
        <v>0</v>
      </c>
    </row>
    <row r="85" spans="1:13" ht="48.75" customHeight="1">
      <c r="A85" s="53" t="s">
        <v>316</v>
      </c>
      <c r="B85" s="4">
        <v>260</v>
      </c>
      <c r="C85" s="45" t="s">
        <v>63</v>
      </c>
      <c r="D85" s="57" t="s">
        <v>285</v>
      </c>
      <c r="E85" s="45" t="s">
        <v>306</v>
      </c>
      <c r="F85" s="50">
        <f t="shared" si="4"/>
        <v>65836.82</v>
      </c>
      <c r="G85" s="59">
        <v>65836.82</v>
      </c>
      <c r="H85" s="59">
        <v>0</v>
      </c>
      <c r="I85" s="59">
        <v>0</v>
      </c>
      <c r="J85" s="55">
        <v>0</v>
      </c>
      <c r="K85" s="55">
        <v>0</v>
      </c>
      <c r="L85" s="50">
        <v>0</v>
      </c>
      <c r="M85" s="50">
        <v>0</v>
      </c>
    </row>
    <row r="86" spans="1:13" ht="48" customHeight="1">
      <c r="A86" s="53" t="s">
        <v>316</v>
      </c>
      <c r="B86" s="4">
        <v>260</v>
      </c>
      <c r="C86" s="45" t="s">
        <v>303</v>
      </c>
      <c r="D86" s="57" t="s">
        <v>307</v>
      </c>
      <c r="E86" s="45" t="s">
        <v>306</v>
      </c>
      <c r="F86" s="50">
        <f t="shared" si="4"/>
        <v>12608</v>
      </c>
      <c r="G86" s="59">
        <v>12608</v>
      </c>
      <c r="H86" s="59">
        <v>0</v>
      </c>
      <c r="I86" s="59">
        <v>0</v>
      </c>
      <c r="J86" s="55">
        <v>0</v>
      </c>
      <c r="K86" s="55">
        <v>0</v>
      </c>
      <c r="L86" s="50">
        <v>0</v>
      </c>
      <c r="M86" s="50">
        <v>0</v>
      </c>
    </row>
    <row r="87" spans="1:13" ht="48.75" customHeight="1">
      <c r="A87" s="53" t="s">
        <v>316</v>
      </c>
      <c r="B87" s="4">
        <v>260</v>
      </c>
      <c r="C87" s="45" t="s">
        <v>303</v>
      </c>
      <c r="D87" s="57" t="s">
        <v>73</v>
      </c>
      <c r="E87" s="45" t="s">
        <v>306</v>
      </c>
      <c r="F87" s="50">
        <f>SUM(G87:M87)</f>
        <v>488019</v>
      </c>
      <c r="G87" s="59">
        <v>0</v>
      </c>
      <c r="H87" s="59">
        <v>0</v>
      </c>
      <c r="I87" s="59">
        <v>488019</v>
      </c>
      <c r="J87" s="55">
        <v>0</v>
      </c>
      <c r="K87" s="55">
        <v>0</v>
      </c>
      <c r="L87" s="50">
        <v>0</v>
      </c>
      <c r="M87" s="50">
        <v>0</v>
      </c>
    </row>
    <row r="88" spans="1:13" ht="51" customHeight="1">
      <c r="A88" s="53" t="s">
        <v>316</v>
      </c>
      <c r="B88" s="4">
        <v>260</v>
      </c>
      <c r="C88" s="45" t="s">
        <v>308</v>
      </c>
      <c r="D88" s="57" t="s">
        <v>299</v>
      </c>
      <c r="E88" s="45" t="s">
        <v>306</v>
      </c>
      <c r="F88" s="50">
        <f t="shared" si="4"/>
        <v>44762</v>
      </c>
      <c r="G88" s="59">
        <v>0</v>
      </c>
      <c r="H88" s="59">
        <v>0</v>
      </c>
      <c r="I88" s="59">
        <v>0</v>
      </c>
      <c r="J88" s="55">
        <v>0</v>
      </c>
      <c r="K88" s="55">
        <v>0</v>
      </c>
      <c r="L88" s="50">
        <v>44762</v>
      </c>
      <c r="M88" s="50">
        <v>0</v>
      </c>
    </row>
    <row r="89" spans="1:13" ht="31.5">
      <c r="A89" s="53" t="s">
        <v>24</v>
      </c>
      <c r="B89" s="60">
        <v>500</v>
      </c>
      <c r="C89" s="61" t="s">
        <v>35</v>
      </c>
      <c r="D89" s="62" t="s">
        <v>34</v>
      </c>
      <c r="E89" s="63" t="s">
        <v>75</v>
      </c>
      <c r="F89" s="51">
        <f t="shared" si="3"/>
        <v>205548</v>
      </c>
      <c r="G89" s="51">
        <v>194435.98</v>
      </c>
      <c r="H89" s="51">
        <v>0</v>
      </c>
      <c r="I89" s="51">
        <v>11112.02</v>
      </c>
      <c r="J89" s="64">
        <v>0</v>
      </c>
      <c r="K89" s="64">
        <v>0</v>
      </c>
      <c r="L89" s="51">
        <v>0</v>
      </c>
      <c r="M89" s="51">
        <v>0</v>
      </c>
    </row>
    <row r="90" spans="2:5" ht="15.75">
      <c r="B90" s="44"/>
      <c r="C90" s="41"/>
      <c r="D90" s="44"/>
      <c r="E90" s="41"/>
    </row>
    <row r="94" ht="14.25" customHeight="1"/>
    <row r="95" ht="15.75" hidden="1"/>
    <row r="100" ht="14.25" customHeight="1"/>
    <row r="101" ht="15.75" hidden="1"/>
  </sheetData>
  <sheetProtection/>
  <mergeCells count="18">
    <mergeCell ref="C5:C8"/>
    <mergeCell ref="I7:I8"/>
    <mergeCell ref="J7:J8"/>
    <mergeCell ref="G6:M6"/>
    <mergeCell ref="F5:M5"/>
    <mergeCell ref="G7:G8"/>
    <mergeCell ref="H7:H8"/>
    <mergeCell ref="K7:K8"/>
    <mergeCell ref="A1:M1"/>
    <mergeCell ref="L7:M7"/>
    <mergeCell ref="L50:M50"/>
    <mergeCell ref="A2:F2"/>
    <mergeCell ref="A3:K3"/>
    <mergeCell ref="F6:F8"/>
    <mergeCell ref="A5:A8"/>
    <mergeCell ref="D5:D8"/>
    <mergeCell ref="E5:E8"/>
    <mergeCell ref="B5:B8"/>
  </mergeCells>
  <hyperlinks>
    <hyperlink ref="H7" r:id="rId1" display="consultantplus://offline/ref=BEC27A7DC0C3182F5EDA35B5EF476E80F06F49563AF1FFB67C6C693FDC4CA46476641DFE86E6QDHCG"/>
  </hyperlinks>
  <printOptions/>
  <pageMargins left="0.7" right="0.7" top="0.75" bottom="0.75" header="0.3" footer="0.3"/>
  <pageSetup horizontalDpi="600" verticalDpi="600" orientation="portrait" paperSize="9" scale="4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60" zoomScaleNormal="75" zoomScalePageLayoutView="0" workbookViewId="0" topLeftCell="A10">
      <selection activeCell="G21" sqref="G21"/>
    </sheetView>
  </sheetViews>
  <sheetFormatPr defaultColWidth="9.140625" defaultRowHeight="15"/>
  <cols>
    <col min="1" max="1" width="27.57421875" style="41" customWidth="1"/>
    <col min="2" max="2" width="9.8515625" style="41" customWidth="1"/>
    <col min="3" max="3" width="8.8515625" style="44" customWidth="1"/>
    <col min="4" max="4" width="16.00390625" style="41" customWidth="1"/>
    <col min="5" max="5" width="9.00390625" style="44" customWidth="1"/>
    <col min="6" max="6" width="13.7109375" style="41" customWidth="1"/>
    <col min="7" max="7" width="16.421875" style="41" customWidth="1"/>
    <col min="8" max="8" width="13.421875" style="41" customWidth="1"/>
    <col min="9" max="9" width="13.57421875" style="41" customWidth="1"/>
    <col min="10" max="10" width="11.57421875" style="41" customWidth="1"/>
    <col min="11" max="11" width="9.57421875" style="41" customWidth="1"/>
    <col min="12" max="12" width="23.421875" style="41" customWidth="1"/>
    <col min="13" max="13" width="11.28125" style="41" customWidth="1"/>
    <col min="14" max="14" width="9.140625" style="41" customWidth="1"/>
    <col min="15" max="15" width="21.8515625" style="41" customWidth="1"/>
    <col min="16" max="16384" width="9.140625" style="41" customWidth="1"/>
  </cols>
  <sheetData>
    <row r="1" spans="1:13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1"/>
      <c r="M1" s="111"/>
    </row>
    <row r="2" spans="1:6" ht="15.75">
      <c r="A2" s="114"/>
      <c r="B2" s="114"/>
      <c r="C2" s="114"/>
      <c r="D2" s="115"/>
      <c r="E2" s="115"/>
      <c r="F2" s="115"/>
    </row>
    <row r="3" spans="1:11" ht="15.75">
      <c r="A3" s="121" t="s">
        <v>249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3" ht="15.75">
      <c r="A4" s="42"/>
      <c r="B4" s="42"/>
      <c r="C4" s="43"/>
    </row>
    <row r="5" spans="1:13" ht="72.75" customHeight="1">
      <c r="A5" s="112" t="s">
        <v>1</v>
      </c>
      <c r="B5" s="112" t="s">
        <v>2</v>
      </c>
      <c r="C5" s="116" t="s">
        <v>3</v>
      </c>
      <c r="D5" s="112" t="s">
        <v>25</v>
      </c>
      <c r="E5" s="116" t="s">
        <v>26</v>
      </c>
      <c r="F5" s="112" t="s">
        <v>27</v>
      </c>
      <c r="G5" s="112"/>
      <c r="H5" s="112"/>
      <c r="I5" s="112"/>
      <c r="J5" s="112"/>
      <c r="K5" s="112"/>
      <c r="L5" s="120"/>
      <c r="M5" s="120"/>
    </row>
    <row r="6" spans="1:13" ht="15.75">
      <c r="A6" s="112"/>
      <c r="B6" s="117"/>
      <c r="C6" s="118"/>
      <c r="D6" s="112"/>
      <c r="E6" s="116"/>
      <c r="F6" s="112" t="s">
        <v>28</v>
      </c>
      <c r="G6" s="112" t="s">
        <v>5</v>
      </c>
      <c r="H6" s="112"/>
      <c r="I6" s="112"/>
      <c r="J6" s="112"/>
      <c r="K6" s="112"/>
      <c r="L6" s="120"/>
      <c r="M6" s="120"/>
    </row>
    <row r="7" spans="1:13" ht="254.25" customHeight="1">
      <c r="A7" s="112"/>
      <c r="B7" s="117"/>
      <c r="C7" s="118"/>
      <c r="D7" s="112"/>
      <c r="E7" s="116"/>
      <c r="F7" s="112"/>
      <c r="G7" s="112" t="s">
        <v>29</v>
      </c>
      <c r="H7" s="119" t="s">
        <v>30</v>
      </c>
      <c r="I7" s="119" t="s">
        <v>31</v>
      </c>
      <c r="J7" s="119" t="s">
        <v>32</v>
      </c>
      <c r="K7" s="112" t="s">
        <v>33</v>
      </c>
      <c r="L7" s="112" t="s">
        <v>6</v>
      </c>
      <c r="M7" s="112"/>
    </row>
    <row r="8" spans="1:13" ht="31.5">
      <c r="A8" s="112"/>
      <c r="B8" s="117"/>
      <c r="C8" s="118"/>
      <c r="D8" s="112"/>
      <c r="E8" s="116"/>
      <c r="F8" s="112"/>
      <c r="G8" s="112"/>
      <c r="H8" s="119"/>
      <c r="I8" s="117"/>
      <c r="J8" s="117"/>
      <c r="K8" s="112"/>
      <c r="L8" s="4" t="s">
        <v>4</v>
      </c>
      <c r="M8" s="4" t="s">
        <v>7</v>
      </c>
    </row>
    <row r="9" spans="1:13" ht="15.75">
      <c r="A9" s="46">
        <v>1</v>
      </c>
      <c r="B9" s="46">
        <v>2</v>
      </c>
      <c r="C9" s="47">
        <v>3</v>
      </c>
      <c r="D9" s="46">
        <v>4</v>
      </c>
      <c r="E9" s="47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8">
        <v>12</v>
      </c>
      <c r="M9" s="48">
        <v>13</v>
      </c>
    </row>
    <row r="10" spans="1:13" ht="42.75" customHeight="1">
      <c r="A10" s="49" t="s">
        <v>8</v>
      </c>
      <c r="B10" s="4">
        <v>100</v>
      </c>
      <c r="C10" s="45" t="s">
        <v>35</v>
      </c>
      <c r="D10" s="4" t="s">
        <v>34</v>
      </c>
      <c r="E10" s="45" t="s">
        <v>35</v>
      </c>
      <c r="F10" s="50">
        <f>G10+I10+L10</f>
        <v>14483463.36</v>
      </c>
      <c r="G10" s="50">
        <f>G14</f>
        <v>12335960.36</v>
      </c>
      <c r="H10" s="50">
        <v>0</v>
      </c>
      <c r="I10" s="50">
        <f>I22</f>
        <v>1739106</v>
      </c>
      <c r="J10" s="51">
        <v>0</v>
      </c>
      <c r="K10" s="51">
        <v>0</v>
      </c>
      <c r="L10" s="50">
        <f>L14</f>
        <v>408397</v>
      </c>
      <c r="M10" s="52">
        <v>0</v>
      </c>
    </row>
    <row r="11" spans="1:13" ht="15.75">
      <c r="A11" s="53" t="s">
        <v>5</v>
      </c>
      <c r="B11" s="4"/>
      <c r="C11" s="45"/>
      <c r="D11" s="4"/>
      <c r="E11" s="45"/>
      <c r="F11" s="4"/>
      <c r="G11" s="4"/>
      <c r="H11" s="4"/>
      <c r="I11" s="4"/>
      <c r="J11" s="54"/>
      <c r="K11" s="54"/>
      <c r="L11" s="4"/>
      <c r="M11" s="4"/>
    </row>
    <row r="12" spans="1:13" ht="40.5" customHeight="1">
      <c r="A12" s="53" t="s">
        <v>10</v>
      </c>
      <c r="B12" s="4">
        <v>110</v>
      </c>
      <c r="C12" s="45">
        <v>120</v>
      </c>
      <c r="D12" s="4" t="s">
        <v>34</v>
      </c>
      <c r="E12" s="45" t="s">
        <v>36</v>
      </c>
      <c r="F12" s="50">
        <f>SUM(G12:M12)</f>
        <v>0</v>
      </c>
      <c r="G12" s="50">
        <v>0</v>
      </c>
      <c r="H12" s="50">
        <v>0</v>
      </c>
      <c r="I12" s="50">
        <v>0</v>
      </c>
      <c r="J12" s="55">
        <v>0</v>
      </c>
      <c r="K12" s="55">
        <v>0</v>
      </c>
      <c r="L12" s="50">
        <v>0</v>
      </c>
      <c r="M12" s="50">
        <v>0</v>
      </c>
    </row>
    <row r="13" spans="1:13" ht="15.75">
      <c r="A13" s="53" t="s">
        <v>37</v>
      </c>
      <c r="B13" s="4"/>
      <c r="C13" s="45"/>
      <c r="D13" s="4"/>
      <c r="E13" s="45"/>
      <c r="F13" s="4"/>
      <c r="G13" s="4" t="s">
        <v>9</v>
      </c>
      <c r="H13" s="4" t="s">
        <v>9</v>
      </c>
      <c r="I13" s="4" t="s">
        <v>9</v>
      </c>
      <c r="J13" s="54"/>
      <c r="K13" s="54"/>
      <c r="L13" s="4"/>
      <c r="M13" s="4" t="s">
        <v>9</v>
      </c>
    </row>
    <row r="14" spans="1:13" ht="58.5" customHeight="1">
      <c r="A14" s="53" t="s">
        <v>11</v>
      </c>
      <c r="B14" s="4">
        <v>120</v>
      </c>
      <c r="C14" s="45" t="s">
        <v>38</v>
      </c>
      <c r="D14" s="4" t="s">
        <v>34</v>
      </c>
      <c r="E14" s="45" t="s">
        <v>284</v>
      </c>
      <c r="F14" s="50">
        <f>L14+G14</f>
        <v>12744357.36</v>
      </c>
      <c r="G14" s="50">
        <f>G17+G18+G19+G20+G21</f>
        <v>12335960.36</v>
      </c>
      <c r="H14" s="50">
        <v>0</v>
      </c>
      <c r="I14" s="50">
        <v>0</v>
      </c>
      <c r="J14" s="55">
        <v>0</v>
      </c>
      <c r="K14" s="55">
        <v>0</v>
      </c>
      <c r="L14" s="50">
        <v>408397</v>
      </c>
      <c r="M14" s="50">
        <v>0</v>
      </c>
    </row>
    <row r="15" spans="1:13" ht="19.5" customHeight="1">
      <c r="A15" s="53" t="s">
        <v>37</v>
      </c>
      <c r="B15" s="4"/>
      <c r="C15" s="45"/>
      <c r="D15" s="4"/>
      <c r="E15" s="45"/>
      <c r="F15" s="50"/>
      <c r="G15" s="50"/>
      <c r="H15" s="50"/>
      <c r="I15" s="50"/>
      <c r="J15" s="55"/>
      <c r="K15" s="55"/>
      <c r="L15" s="50"/>
      <c r="M15" s="50"/>
    </row>
    <row r="16" spans="1:13" ht="61.5" customHeight="1">
      <c r="A16" s="53" t="s">
        <v>42</v>
      </c>
      <c r="B16" s="4">
        <v>120</v>
      </c>
      <c r="C16" s="45" t="s">
        <v>38</v>
      </c>
      <c r="D16" s="4" t="s">
        <v>39</v>
      </c>
      <c r="E16" s="45" t="s">
        <v>284</v>
      </c>
      <c r="F16" s="50">
        <v>408397</v>
      </c>
      <c r="G16" s="50">
        <v>0</v>
      </c>
      <c r="H16" s="50">
        <v>0</v>
      </c>
      <c r="I16" s="50">
        <v>0</v>
      </c>
      <c r="J16" s="55">
        <v>0</v>
      </c>
      <c r="K16" s="55">
        <v>0</v>
      </c>
      <c r="L16" s="50">
        <v>408397</v>
      </c>
      <c r="M16" s="50">
        <v>0</v>
      </c>
    </row>
    <row r="17" spans="1:13" ht="58.5" customHeight="1">
      <c r="A17" s="53" t="s">
        <v>40</v>
      </c>
      <c r="B17" s="4">
        <v>120</v>
      </c>
      <c r="C17" s="45" t="s">
        <v>38</v>
      </c>
      <c r="D17" s="4" t="s">
        <v>41</v>
      </c>
      <c r="E17" s="45" t="s">
        <v>284</v>
      </c>
      <c r="F17" s="56">
        <f>SUM(G17:M17)</f>
        <v>1914379</v>
      </c>
      <c r="G17" s="55">
        <v>1914379</v>
      </c>
      <c r="H17" s="50">
        <v>0</v>
      </c>
      <c r="I17" s="50">
        <v>0</v>
      </c>
      <c r="J17" s="55">
        <v>0</v>
      </c>
      <c r="K17" s="55">
        <v>0</v>
      </c>
      <c r="L17" s="50">
        <v>0</v>
      </c>
      <c r="M17" s="50">
        <v>0</v>
      </c>
    </row>
    <row r="18" spans="1:13" ht="64.5" customHeight="1">
      <c r="A18" s="53" t="s">
        <v>40</v>
      </c>
      <c r="B18" s="4">
        <v>120</v>
      </c>
      <c r="C18" s="45" t="s">
        <v>38</v>
      </c>
      <c r="D18" s="4" t="s">
        <v>286</v>
      </c>
      <c r="E18" s="45" t="s">
        <v>284</v>
      </c>
      <c r="F18" s="56">
        <v>251400</v>
      </c>
      <c r="G18" s="2">
        <v>251400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</row>
    <row r="19" spans="1:13" ht="57" customHeight="1">
      <c r="A19" s="53" t="s">
        <v>40</v>
      </c>
      <c r="B19" s="4">
        <v>120</v>
      </c>
      <c r="C19" s="45" t="s">
        <v>38</v>
      </c>
      <c r="D19" s="4" t="s">
        <v>285</v>
      </c>
      <c r="E19" s="45" t="s">
        <v>284</v>
      </c>
      <c r="F19" s="56">
        <f>SUM(G19:M19)</f>
        <v>9749454.36</v>
      </c>
      <c r="G19" s="50">
        <v>9749454.36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ht="54" customHeight="1">
      <c r="A20" s="53" t="s">
        <v>40</v>
      </c>
      <c r="B20" s="4">
        <v>120</v>
      </c>
      <c r="C20" s="45" t="s">
        <v>38</v>
      </c>
      <c r="D20" s="4" t="s">
        <v>287</v>
      </c>
      <c r="E20" s="45" t="s">
        <v>284</v>
      </c>
      <c r="F20" s="56">
        <v>12500</v>
      </c>
      <c r="G20" s="2">
        <v>12500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</row>
    <row r="21" spans="1:13" ht="63.75" customHeight="1">
      <c r="A21" s="53" t="s">
        <v>40</v>
      </c>
      <c r="B21" s="4">
        <v>120</v>
      </c>
      <c r="C21" s="45" t="s">
        <v>38</v>
      </c>
      <c r="D21" s="4" t="s">
        <v>288</v>
      </c>
      <c r="E21" s="45" t="s">
        <v>284</v>
      </c>
      <c r="F21" s="56">
        <v>408227</v>
      </c>
      <c r="G21" s="2">
        <v>408227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</row>
    <row r="22" spans="1:13" ht="57" customHeight="1">
      <c r="A22" s="53" t="s">
        <v>12</v>
      </c>
      <c r="B22" s="4">
        <v>150</v>
      </c>
      <c r="C22" s="45" t="s">
        <v>43</v>
      </c>
      <c r="D22" s="4" t="s">
        <v>34</v>
      </c>
      <c r="E22" s="45" t="s">
        <v>289</v>
      </c>
      <c r="F22" s="50">
        <f>SUM(F23:F28)</f>
        <v>1739106</v>
      </c>
      <c r="G22" s="50">
        <v>0</v>
      </c>
      <c r="H22" s="50">
        <v>0</v>
      </c>
      <c r="I22" s="50">
        <f>SUM(I23:I28)</f>
        <v>1739106</v>
      </c>
      <c r="J22" s="55">
        <v>0</v>
      </c>
      <c r="K22" s="55">
        <v>0</v>
      </c>
      <c r="L22" s="50">
        <v>0</v>
      </c>
      <c r="M22" s="50">
        <v>0</v>
      </c>
    </row>
    <row r="23" spans="1:13" ht="60" customHeight="1">
      <c r="A23" s="53" t="s">
        <v>44</v>
      </c>
      <c r="B23" s="4">
        <v>150</v>
      </c>
      <c r="C23" s="45" t="s">
        <v>43</v>
      </c>
      <c r="D23" s="4" t="s">
        <v>46</v>
      </c>
      <c r="E23" s="45" t="s">
        <v>289</v>
      </c>
      <c r="F23" s="50">
        <f aca="true" t="shared" si="0" ref="F23:F28">SUM(G23:M23)</f>
        <v>1000000</v>
      </c>
      <c r="G23" s="50">
        <v>0</v>
      </c>
      <c r="H23" s="50">
        <v>0</v>
      </c>
      <c r="I23" s="50">
        <v>1000000</v>
      </c>
      <c r="J23" s="55">
        <v>0</v>
      </c>
      <c r="K23" s="55">
        <v>0</v>
      </c>
      <c r="L23" s="50">
        <v>0</v>
      </c>
      <c r="M23" s="50">
        <v>0</v>
      </c>
    </row>
    <row r="24" spans="1:13" ht="42.75" customHeight="1">
      <c r="A24" s="53" t="s">
        <v>44</v>
      </c>
      <c r="B24" s="4">
        <v>150</v>
      </c>
      <c r="C24" s="45" t="s">
        <v>43</v>
      </c>
      <c r="D24" s="4" t="s">
        <v>47</v>
      </c>
      <c r="E24" s="45" t="s">
        <v>289</v>
      </c>
      <c r="F24" s="50">
        <f t="shared" si="0"/>
        <v>0</v>
      </c>
      <c r="G24" s="50">
        <v>0</v>
      </c>
      <c r="H24" s="50">
        <v>0</v>
      </c>
      <c r="I24" s="50">
        <v>0</v>
      </c>
      <c r="J24" s="55">
        <v>0</v>
      </c>
      <c r="K24" s="55">
        <v>0</v>
      </c>
      <c r="L24" s="50">
        <v>0</v>
      </c>
      <c r="M24" s="50">
        <v>0</v>
      </c>
    </row>
    <row r="25" spans="1:13" ht="54.75" customHeight="1">
      <c r="A25" s="53" t="s">
        <v>44</v>
      </c>
      <c r="B25" s="4">
        <v>150</v>
      </c>
      <c r="C25" s="45" t="s">
        <v>43</v>
      </c>
      <c r="D25" s="4" t="s">
        <v>48</v>
      </c>
      <c r="E25" s="45" t="s">
        <v>289</v>
      </c>
      <c r="F25" s="50">
        <f t="shared" si="0"/>
        <v>24790</v>
      </c>
      <c r="G25" s="50">
        <v>0</v>
      </c>
      <c r="H25" s="50">
        <v>0</v>
      </c>
      <c r="I25" s="50">
        <v>24790</v>
      </c>
      <c r="J25" s="55">
        <v>0</v>
      </c>
      <c r="K25" s="55">
        <v>0</v>
      </c>
      <c r="L25" s="50">
        <v>0</v>
      </c>
      <c r="M25" s="50">
        <v>0</v>
      </c>
    </row>
    <row r="26" spans="1:13" ht="54.75" customHeight="1">
      <c r="A26" s="53" t="s">
        <v>44</v>
      </c>
      <c r="B26" s="4">
        <v>150</v>
      </c>
      <c r="C26" s="45" t="s">
        <v>43</v>
      </c>
      <c r="D26" s="4" t="s">
        <v>73</v>
      </c>
      <c r="E26" s="45" t="s">
        <v>289</v>
      </c>
      <c r="F26" s="50">
        <f t="shared" si="0"/>
        <v>607900</v>
      </c>
      <c r="G26" s="50">
        <v>0</v>
      </c>
      <c r="H26" s="50">
        <v>0</v>
      </c>
      <c r="I26" s="50">
        <v>607900</v>
      </c>
      <c r="J26" s="55">
        <v>0</v>
      </c>
      <c r="K26" s="55">
        <v>0</v>
      </c>
      <c r="L26" s="50">
        <v>0</v>
      </c>
      <c r="M26" s="50">
        <v>0</v>
      </c>
    </row>
    <row r="27" spans="1:13" ht="54.75" customHeight="1">
      <c r="A27" s="53" t="s">
        <v>44</v>
      </c>
      <c r="B27" s="4">
        <v>150</v>
      </c>
      <c r="C27" s="45" t="s">
        <v>43</v>
      </c>
      <c r="D27" s="4" t="s">
        <v>57</v>
      </c>
      <c r="E27" s="45" t="s">
        <v>289</v>
      </c>
      <c r="F27" s="50">
        <f t="shared" si="0"/>
        <v>90400</v>
      </c>
      <c r="G27" s="50">
        <v>0</v>
      </c>
      <c r="H27" s="50">
        <v>0</v>
      </c>
      <c r="I27" s="50">
        <v>90400</v>
      </c>
      <c r="J27" s="55">
        <v>0</v>
      </c>
      <c r="K27" s="55">
        <v>0</v>
      </c>
      <c r="L27" s="50">
        <v>0</v>
      </c>
      <c r="M27" s="50">
        <v>0</v>
      </c>
    </row>
    <row r="28" spans="1:13" ht="54.75" customHeight="1">
      <c r="A28" s="53" t="s">
        <v>44</v>
      </c>
      <c r="B28" s="4">
        <v>150</v>
      </c>
      <c r="C28" s="45" t="s">
        <v>43</v>
      </c>
      <c r="D28" s="4" t="s">
        <v>49</v>
      </c>
      <c r="E28" s="45" t="s">
        <v>289</v>
      </c>
      <c r="F28" s="50">
        <f t="shared" si="0"/>
        <v>16016</v>
      </c>
      <c r="G28" s="50">
        <v>0</v>
      </c>
      <c r="H28" s="50">
        <v>0</v>
      </c>
      <c r="I28" s="50">
        <v>16016</v>
      </c>
      <c r="J28" s="55">
        <v>0</v>
      </c>
      <c r="K28" s="55">
        <v>0</v>
      </c>
      <c r="L28" s="50">
        <v>0</v>
      </c>
      <c r="M28" s="50">
        <v>0</v>
      </c>
    </row>
    <row r="29" spans="1:13" ht="15.75">
      <c r="A29" s="53"/>
      <c r="B29" s="4"/>
      <c r="C29" s="45"/>
      <c r="D29" s="57"/>
      <c r="E29" s="45"/>
      <c r="F29" s="50"/>
      <c r="G29" s="50"/>
      <c r="H29" s="50"/>
      <c r="I29" s="50"/>
      <c r="J29" s="54"/>
      <c r="K29" s="54"/>
      <c r="L29" s="50"/>
      <c r="M29" s="50"/>
    </row>
    <row r="30" spans="1:15" ht="56.25" customHeight="1">
      <c r="A30" s="49" t="s">
        <v>13</v>
      </c>
      <c r="B30" s="4">
        <v>200</v>
      </c>
      <c r="C30" s="45" t="s">
        <v>35</v>
      </c>
      <c r="D30" s="57" t="s">
        <v>34</v>
      </c>
      <c r="E30" s="45" t="s">
        <v>35</v>
      </c>
      <c r="F30" s="50">
        <f>SUM(G30:L30)</f>
        <v>14676563.36</v>
      </c>
      <c r="G30" s="50">
        <f>G31+G42+G49</f>
        <v>12529060.36</v>
      </c>
      <c r="H30" s="50"/>
      <c r="I30" s="50">
        <f>I31+I49</f>
        <v>1739106</v>
      </c>
      <c r="J30" s="50">
        <f>J31+J42+J89</f>
        <v>0</v>
      </c>
      <c r="K30" s="50">
        <f>K31+K42+K89</f>
        <v>0</v>
      </c>
      <c r="L30" s="50">
        <f>L31+L42+L49</f>
        <v>408397</v>
      </c>
      <c r="M30" s="50">
        <v>0</v>
      </c>
      <c r="O30" s="58">
        <f>O33+O37+O55</f>
        <v>9469168</v>
      </c>
    </row>
    <row r="31" spans="1:13" ht="49.5" customHeight="1">
      <c r="A31" s="53" t="s">
        <v>14</v>
      </c>
      <c r="B31" s="4">
        <v>210</v>
      </c>
      <c r="C31" s="45" t="s">
        <v>50</v>
      </c>
      <c r="D31" s="57" t="s">
        <v>45</v>
      </c>
      <c r="E31" s="45" t="s">
        <v>35</v>
      </c>
      <c r="F31" s="50">
        <f aca="true" t="shared" si="1" ref="F31:M31">SUM(F33:F41)</f>
        <v>9469168</v>
      </c>
      <c r="G31" s="50">
        <f t="shared" si="1"/>
        <v>9173633</v>
      </c>
      <c r="H31" s="50">
        <f t="shared" si="1"/>
        <v>0</v>
      </c>
      <c r="I31" s="50">
        <f t="shared" si="1"/>
        <v>0</v>
      </c>
      <c r="J31" s="50">
        <f t="shared" si="1"/>
        <v>0</v>
      </c>
      <c r="K31" s="50">
        <f t="shared" si="1"/>
        <v>0</v>
      </c>
      <c r="L31" s="50">
        <f t="shared" si="1"/>
        <v>295535</v>
      </c>
      <c r="M31" s="50">
        <f t="shared" si="1"/>
        <v>0</v>
      </c>
    </row>
    <row r="32" spans="1:13" ht="15.75">
      <c r="A32" s="53" t="s">
        <v>15</v>
      </c>
      <c r="B32" s="4"/>
      <c r="C32" s="45"/>
      <c r="D32" s="57"/>
      <c r="E32" s="45"/>
      <c r="F32" s="50"/>
      <c r="G32" s="50"/>
      <c r="H32" s="50"/>
      <c r="I32" s="50"/>
      <c r="J32" s="55"/>
      <c r="K32" s="55"/>
      <c r="L32" s="50"/>
      <c r="M32" s="50"/>
    </row>
    <row r="33" spans="1:15" ht="32.25" customHeight="1">
      <c r="A33" s="53" t="s">
        <v>16</v>
      </c>
      <c r="B33" s="4">
        <v>211</v>
      </c>
      <c r="C33" s="45" t="s">
        <v>51</v>
      </c>
      <c r="D33" s="57" t="s">
        <v>41</v>
      </c>
      <c r="E33" s="45" t="s">
        <v>52</v>
      </c>
      <c r="F33" s="50">
        <f aca="true" t="shared" si="2" ref="F33:F41">SUM(G33:M33)</f>
        <v>1098837.05</v>
      </c>
      <c r="G33" s="50">
        <v>1098837.05</v>
      </c>
      <c r="H33" s="50">
        <v>0</v>
      </c>
      <c r="I33" s="50">
        <v>0</v>
      </c>
      <c r="J33" s="55">
        <v>0</v>
      </c>
      <c r="K33" s="55">
        <v>0</v>
      </c>
      <c r="L33" s="50">
        <v>0</v>
      </c>
      <c r="M33" s="50">
        <v>0</v>
      </c>
      <c r="O33" s="58">
        <f>SUM(F33:F36)</f>
        <v>7177756</v>
      </c>
    </row>
    <row r="34" spans="1:13" ht="53.25" customHeight="1">
      <c r="A34" s="53" t="s">
        <v>16</v>
      </c>
      <c r="B34" s="4">
        <v>211</v>
      </c>
      <c r="C34" s="45" t="s">
        <v>51</v>
      </c>
      <c r="D34" s="57" t="s">
        <v>286</v>
      </c>
      <c r="E34" s="45" t="s">
        <v>52</v>
      </c>
      <c r="F34" s="50">
        <f>G34+L34</f>
        <v>251400</v>
      </c>
      <c r="G34" s="50">
        <v>251400</v>
      </c>
      <c r="H34" s="50">
        <v>0</v>
      </c>
      <c r="I34" s="50">
        <v>0</v>
      </c>
      <c r="J34" s="55">
        <v>0</v>
      </c>
      <c r="K34" s="55">
        <v>0</v>
      </c>
      <c r="L34" s="50"/>
      <c r="M34" s="50">
        <v>0</v>
      </c>
    </row>
    <row r="35" spans="1:13" ht="51" customHeight="1">
      <c r="A35" s="53" t="s">
        <v>16</v>
      </c>
      <c r="B35" s="4">
        <v>211</v>
      </c>
      <c r="C35" s="45" t="s">
        <v>51</v>
      </c>
      <c r="D35" s="57" t="s">
        <v>285</v>
      </c>
      <c r="E35" s="45" t="s">
        <v>52</v>
      </c>
      <c r="F35" s="50">
        <f t="shared" si="2"/>
        <v>5600546.95</v>
      </c>
      <c r="G35" s="50">
        <v>5600546.95</v>
      </c>
      <c r="H35" s="50">
        <v>0</v>
      </c>
      <c r="I35" s="50">
        <v>0</v>
      </c>
      <c r="J35" s="55">
        <v>0</v>
      </c>
      <c r="K35" s="55">
        <v>0</v>
      </c>
      <c r="L35" s="50">
        <v>0</v>
      </c>
      <c r="M35" s="50">
        <v>0</v>
      </c>
    </row>
    <row r="36" spans="1:13" ht="68.25" customHeight="1">
      <c r="A36" s="53" t="s">
        <v>16</v>
      </c>
      <c r="B36" s="4">
        <v>211</v>
      </c>
      <c r="C36" s="45" t="s">
        <v>51</v>
      </c>
      <c r="D36" s="57" t="s">
        <v>53</v>
      </c>
      <c r="E36" s="45" t="s">
        <v>52</v>
      </c>
      <c r="F36" s="50">
        <f t="shared" si="2"/>
        <v>226972</v>
      </c>
      <c r="G36" s="50">
        <v>0</v>
      </c>
      <c r="H36" s="50">
        <v>0</v>
      </c>
      <c r="I36" s="50">
        <v>0</v>
      </c>
      <c r="J36" s="55">
        <v>0</v>
      </c>
      <c r="K36" s="55">
        <v>0</v>
      </c>
      <c r="L36" s="50">
        <v>226972</v>
      </c>
      <c r="M36" s="50">
        <v>0</v>
      </c>
    </row>
    <row r="37" spans="1:15" ht="31.5">
      <c r="A37" s="53" t="s">
        <v>17</v>
      </c>
      <c r="B37" s="4">
        <v>211</v>
      </c>
      <c r="C37" s="45" t="s">
        <v>54</v>
      </c>
      <c r="D37" s="57" t="s">
        <v>41</v>
      </c>
      <c r="E37" s="45" t="s">
        <v>55</v>
      </c>
      <c r="F37" s="50">
        <f t="shared" si="2"/>
        <v>331848.79</v>
      </c>
      <c r="G37" s="50">
        <v>331848.79</v>
      </c>
      <c r="H37" s="50">
        <v>0</v>
      </c>
      <c r="I37" s="50">
        <v>0</v>
      </c>
      <c r="J37" s="55">
        <v>0</v>
      </c>
      <c r="K37" s="55">
        <v>0</v>
      </c>
      <c r="L37" s="50">
        <v>0</v>
      </c>
      <c r="M37" s="50">
        <v>0</v>
      </c>
      <c r="O37" s="58">
        <f>SUM(F37:F40)</f>
        <v>2286412</v>
      </c>
    </row>
    <row r="38" spans="1:13" ht="31.5">
      <c r="A38" s="53" t="s">
        <v>17</v>
      </c>
      <c r="B38" s="4">
        <v>211</v>
      </c>
      <c r="C38" s="45" t="s">
        <v>54</v>
      </c>
      <c r="D38" s="57" t="s">
        <v>286</v>
      </c>
      <c r="E38" s="45" t="s">
        <v>55</v>
      </c>
      <c r="F38" s="50">
        <f t="shared" si="2"/>
        <v>193100</v>
      </c>
      <c r="G38" s="50">
        <v>193100</v>
      </c>
      <c r="H38" s="50">
        <v>0</v>
      </c>
      <c r="I38" s="50">
        <v>0</v>
      </c>
      <c r="J38" s="55">
        <v>0</v>
      </c>
      <c r="K38" s="55">
        <v>0</v>
      </c>
      <c r="L38" s="50">
        <v>0</v>
      </c>
      <c r="M38" s="50">
        <v>0</v>
      </c>
    </row>
    <row r="39" spans="1:13" ht="31.5">
      <c r="A39" s="53" t="s">
        <v>17</v>
      </c>
      <c r="B39" s="4">
        <v>211</v>
      </c>
      <c r="C39" s="45" t="s">
        <v>54</v>
      </c>
      <c r="D39" s="57" t="s">
        <v>285</v>
      </c>
      <c r="E39" s="45" t="s">
        <v>55</v>
      </c>
      <c r="F39" s="50">
        <f t="shared" si="2"/>
        <v>1692900.21</v>
      </c>
      <c r="G39" s="50">
        <v>1692900.21</v>
      </c>
      <c r="H39" s="50">
        <v>0</v>
      </c>
      <c r="I39" s="50">
        <v>0</v>
      </c>
      <c r="J39" s="55">
        <v>0</v>
      </c>
      <c r="K39" s="55">
        <v>0</v>
      </c>
      <c r="L39" s="50">
        <v>0</v>
      </c>
      <c r="M39" s="50">
        <v>0</v>
      </c>
    </row>
    <row r="40" spans="1:13" ht="31.5">
      <c r="A40" s="53" t="s">
        <v>17</v>
      </c>
      <c r="B40" s="4">
        <v>211</v>
      </c>
      <c r="C40" s="45" t="s">
        <v>54</v>
      </c>
      <c r="D40" s="57" t="s">
        <v>53</v>
      </c>
      <c r="E40" s="45" t="s">
        <v>55</v>
      </c>
      <c r="F40" s="50">
        <f t="shared" si="2"/>
        <v>68563</v>
      </c>
      <c r="G40" s="50">
        <v>0</v>
      </c>
      <c r="H40" s="50">
        <v>0</v>
      </c>
      <c r="I40" s="50">
        <v>0</v>
      </c>
      <c r="J40" s="55">
        <v>0</v>
      </c>
      <c r="K40" s="55">
        <v>0</v>
      </c>
      <c r="L40" s="50">
        <v>68563</v>
      </c>
      <c r="M40" s="50">
        <v>0</v>
      </c>
    </row>
    <row r="41" spans="1:13" ht="37.5" customHeight="1">
      <c r="A41" s="53" t="s">
        <v>310</v>
      </c>
      <c r="B41" s="4">
        <v>211</v>
      </c>
      <c r="C41" s="45" t="s">
        <v>51</v>
      </c>
      <c r="D41" s="57" t="s">
        <v>295</v>
      </c>
      <c r="E41" s="45" t="s">
        <v>296</v>
      </c>
      <c r="F41" s="50">
        <f t="shared" si="2"/>
        <v>5000</v>
      </c>
      <c r="G41" s="50">
        <v>5000</v>
      </c>
      <c r="H41" s="50">
        <v>0</v>
      </c>
      <c r="I41" s="50">
        <v>0</v>
      </c>
      <c r="J41" s="55">
        <v>0</v>
      </c>
      <c r="K41" s="55">
        <v>0</v>
      </c>
      <c r="L41" s="50">
        <v>0</v>
      </c>
      <c r="M41" s="50">
        <v>0</v>
      </c>
    </row>
    <row r="42" spans="1:15" ht="42.75" customHeight="1">
      <c r="A42" s="53" t="s">
        <v>58</v>
      </c>
      <c r="B42" s="4">
        <v>230</v>
      </c>
      <c r="C42" s="45" t="s">
        <v>35</v>
      </c>
      <c r="D42" s="57" t="s">
        <v>34</v>
      </c>
      <c r="E42" s="45" t="s">
        <v>60</v>
      </c>
      <c r="F42" s="50">
        <f>SUM(G42:L42)</f>
        <v>57299.3</v>
      </c>
      <c r="G42" s="50">
        <f>SUM(G44:G48)</f>
        <v>37299.3</v>
      </c>
      <c r="H42" s="50">
        <v>0</v>
      </c>
      <c r="I42" s="50">
        <v>0</v>
      </c>
      <c r="J42" s="55">
        <v>0</v>
      </c>
      <c r="K42" s="55">
        <v>0</v>
      </c>
      <c r="L42" s="50">
        <f>SUM(L44:L48)</f>
        <v>20000</v>
      </c>
      <c r="M42" s="50">
        <v>0</v>
      </c>
      <c r="O42" s="58">
        <f>SUM(F42)</f>
        <v>57299.3</v>
      </c>
    </row>
    <row r="43" spans="1:13" ht="12" customHeight="1">
      <c r="A43" s="53" t="s">
        <v>15</v>
      </c>
      <c r="B43" s="4"/>
      <c r="C43" s="45"/>
      <c r="D43" s="57"/>
      <c r="E43" s="45"/>
      <c r="F43" s="50"/>
      <c r="G43" s="50"/>
      <c r="H43" s="50"/>
      <c r="I43" s="50"/>
      <c r="J43" s="55"/>
      <c r="K43" s="55"/>
      <c r="L43" s="50"/>
      <c r="M43" s="50"/>
    </row>
    <row r="44" spans="1:13" ht="47.25">
      <c r="A44" s="53" t="s">
        <v>18</v>
      </c>
      <c r="B44" s="4">
        <v>230</v>
      </c>
      <c r="C44" s="45" t="s">
        <v>59</v>
      </c>
      <c r="D44" s="57" t="s">
        <v>41</v>
      </c>
      <c r="E44" s="45" t="s">
        <v>297</v>
      </c>
      <c r="F44" s="50">
        <f>G44</f>
        <v>13019.32</v>
      </c>
      <c r="G44" s="50">
        <v>13019.32</v>
      </c>
      <c r="H44" s="50">
        <v>0</v>
      </c>
      <c r="I44" s="50">
        <v>0</v>
      </c>
      <c r="J44" s="55">
        <v>0</v>
      </c>
      <c r="K44" s="55">
        <v>0</v>
      </c>
      <c r="L44" s="50">
        <v>0</v>
      </c>
      <c r="M44" s="50">
        <v>0</v>
      </c>
    </row>
    <row r="45" spans="1:13" ht="47.25">
      <c r="A45" s="53" t="s">
        <v>18</v>
      </c>
      <c r="B45" s="4">
        <v>230</v>
      </c>
      <c r="C45" s="45" t="s">
        <v>59</v>
      </c>
      <c r="D45" s="57" t="s">
        <v>291</v>
      </c>
      <c r="E45" s="45" t="s">
        <v>297</v>
      </c>
      <c r="F45" s="50">
        <f>G45</f>
        <v>24279.98</v>
      </c>
      <c r="G45" s="50">
        <v>24279.98</v>
      </c>
      <c r="H45" s="50">
        <v>0</v>
      </c>
      <c r="I45" s="50">
        <v>0</v>
      </c>
      <c r="J45" s="55">
        <v>0</v>
      </c>
      <c r="K45" s="55">
        <v>0</v>
      </c>
      <c r="L45" s="50">
        <v>0</v>
      </c>
      <c r="M45" s="50">
        <v>0</v>
      </c>
    </row>
    <row r="46" spans="1:13" ht="87" customHeight="1">
      <c r="A46" s="53" t="s">
        <v>311</v>
      </c>
      <c r="B46" s="4">
        <v>230</v>
      </c>
      <c r="C46" s="45" t="s">
        <v>62</v>
      </c>
      <c r="D46" s="57" t="s">
        <v>292</v>
      </c>
      <c r="E46" s="45" t="s">
        <v>298</v>
      </c>
      <c r="F46" s="50">
        <f>G46</f>
        <v>0</v>
      </c>
      <c r="G46" s="50">
        <v>0</v>
      </c>
      <c r="H46" s="50">
        <v>0</v>
      </c>
      <c r="I46" s="50">
        <v>0</v>
      </c>
      <c r="J46" s="55">
        <v>0</v>
      </c>
      <c r="K46" s="55">
        <v>0</v>
      </c>
      <c r="L46" s="50">
        <v>0</v>
      </c>
      <c r="M46" s="50">
        <v>0</v>
      </c>
    </row>
    <row r="47" spans="1:13" ht="31.5">
      <c r="A47" s="53" t="s">
        <v>19</v>
      </c>
      <c r="B47" s="4">
        <v>230</v>
      </c>
      <c r="C47" s="45" t="s">
        <v>61</v>
      </c>
      <c r="D47" s="57" t="s">
        <v>53</v>
      </c>
      <c r="E47" s="45" t="s">
        <v>297</v>
      </c>
      <c r="F47" s="50">
        <f>SUM(G47:M47)</f>
        <v>10000</v>
      </c>
      <c r="G47" s="50">
        <v>0</v>
      </c>
      <c r="H47" s="50">
        <v>0</v>
      </c>
      <c r="I47" s="50">
        <v>0</v>
      </c>
      <c r="J47" s="55">
        <v>0</v>
      </c>
      <c r="K47" s="55">
        <v>0</v>
      </c>
      <c r="L47" s="50">
        <v>10000</v>
      </c>
      <c r="M47" s="50">
        <v>0</v>
      </c>
    </row>
    <row r="48" spans="1:13" ht="81.75" customHeight="1">
      <c r="A48" s="53" t="s">
        <v>311</v>
      </c>
      <c r="B48" s="4">
        <v>230</v>
      </c>
      <c r="C48" s="45" t="s">
        <v>62</v>
      </c>
      <c r="D48" s="57" t="s">
        <v>53</v>
      </c>
      <c r="E48" s="45" t="s">
        <v>298</v>
      </c>
      <c r="F48" s="50">
        <f>SUM(G48:M48)</f>
        <v>10000</v>
      </c>
      <c r="G48" s="50">
        <v>0</v>
      </c>
      <c r="H48" s="50">
        <v>0</v>
      </c>
      <c r="I48" s="50">
        <v>0</v>
      </c>
      <c r="J48" s="55">
        <v>0</v>
      </c>
      <c r="K48" s="55">
        <v>0</v>
      </c>
      <c r="L48" s="50">
        <v>10000</v>
      </c>
      <c r="M48" s="50">
        <v>0</v>
      </c>
    </row>
    <row r="49" spans="1:13" ht="47.25">
      <c r="A49" s="53" t="s">
        <v>20</v>
      </c>
      <c r="B49" s="4">
        <v>260</v>
      </c>
      <c r="C49" s="45" t="s">
        <v>63</v>
      </c>
      <c r="D49" s="57" t="s">
        <v>34</v>
      </c>
      <c r="E49" s="45" t="s">
        <v>35</v>
      </c>
      <c r="F49" s="50">
        <f>G49+I49+L49</f>
        <v>5150096.06</v>
      </c>
      <c r="G49" s="50">
        <f>SUM(G51:G88)</f>
        <v>3318128.0599999996</v>
      </c>
      <c r="H49" s="50"/>
      <c r="I49" s="50">
        <f>SUM(I51:I88)</f>
        <v>1739106</v>
      </c>
      <c r="J49" s="55">
        <v>0</v>
      </c>
      <c r="K49" s="55">
        <v>0</v>
      </c>
      <c r="L49" s="50">
        <f>SUM(L51:L88)</f>
        <v>92862</v>
      </c>
      <c r="M49" s="50">
        <v>0</v>
      </c>
    </row>
    <row r="50" spans="1:13" ht="14.25" customHeight="1">
      <c r="A50" s="53" t="s">
        <v>15</v>
      </c>
      <c r="B50" s="4"/>
      <c r="C50" s="45"/>
      <c r="D50" s="57"/>
      <c r="E50" s="45"/>
      <c r="F50" s="50"/>
      <c r="G50" s="50"/>
      <c r="H50" s="50"/>
      <c r="I50" s="50"/>
      <c r="J50" s="55"/>
      <c r="K50" s="55"/>
      <c r="L50" s="113"/>
      <c r="M50" s="113"/>
    </row>
    <row r="51" spans="1:15" ht="31.5">
      <c r="A51" s="53" t="s">
        <v>21</v>
      </c>
      <c r="B51" s="4">
        <v>260</v>
      </c>
      <c r="C51" s="45" t="s">
        <v>63</v>
      </c>
      <c r="D51" s="57" t="s">
        <v>41</v>
      </c>
      <c r="E51" s="45" t="s">
        <v>64</v>
      </c>
      <c r="F51" s="50">
        <f aca="true" t="shared" si="3" ref="F51:F88">SUM(G51:M51)</f>
        <v>15368.76</v>
      </c>
      <c r="G51" s="59">
        <v>15368.76</v>
      </c>
      <c r="H51" s="59">
        <v>0</v>
      </c>
      <c r="I51" s="59">
        <v>0</v>
      </c>
      <c r="J51" s="55">
        <v>0</v>
      </c>
      <c r="K51" s="55">
        <v>0</v>
      </c>
      <c r="L51" s="50">
        <v>0</v>
      </c>
      <c r="M51" s="50">
        <v>0</v>
      </c>
      <c r="O51" s="58">
        <f>SUM(F51:F52)</f>
        <v>76208.66</v>
      </c>
    </row>
    <row r="52" spans="1:13" ht="31.5">
      <c r="A52" s="53" t="s">
        <v>21</v>
      </c>
      <c r="B52" s="4">
        <v>260</v>
      </c>
      <c r="C52" s="45" t="s">
        <v>63</v>
      </c>
      <c r="D52" s="57" t="s">
        <v>291</v>
      </c>
      <c r="E52" s="45" t="s">
        <v>64</v>
      </c>
      <c r="F52" s="50">
        <f t="shared" si="3"/>
        <v>60839.9</v>
      </c>
      <c r="G52" s="59">
        <v>60839.9</v>
      </c>
      <c r="H52" s="59">
        <v>0</v>
      </c>
      <c r="I52" s="59">
        <v>0</v>
      </c>
      <c r="J52" s="55">
        <v>0</v>
      </c>
      <c r="K52" s="55">
        <v>0</v>
      </c>
      <c r="L52" s="50">
        <v>0</v>
      </c>
      <c r="M52" s="50">
        <v>0</v>
      </c>
    </row>
    <row r="53" spans="1:13" ht="28.5" customHeight="1">
      <c r="A53" s="53" t="s">
        <v>22</v>
      </c>
      <c r="B53" s="4">
        <v>260</v>
      </c>
      <c r="C53" s="45" t="s">
        <v>63</v>
      </c>
      <c r="D53" s="57" t="s">
        <v>292</v>
      </c>
      <c r="E53" s="45" t="s">
        <v>65</v>
      </c>
      <c r="F53" s="50">
        <f t="shared" si="3"/>
        <v>38740</v>
      </c>
      <c r="G53" s="59">
        <v>38740</v>
      </c>
      <c r="H53" s="59">
        <v>0</v>
      </c>
      <c r="I53" s="59">
        <v>0</v>
      </c>
      <c r="J53" s="55">
        <v>0</v>
      </c>
      <c r="K53" s="55">
        <v>0</v>
      </c>
      <c r="L53" s="50">
        <v>0</v>
      </c>
      <c r="M53" s="50">
        <v>0</v>
      </c>
    </row>
    <row r="54" spans="1:13" ht="28.5" customHeight="1">
      <c r="A54" s="53" t="s">
        <v>22</v>
      </c>
      <c r="B54" s="4">
        <v>260</v>
      </c>
      <c r="C54" s="45" t="s">
        <v>63</v>
      </c>
      <c r="D54" s="57" t="s">
        <v>294</v>
      </c>
      <c r="E54" s="45" t="s">
        <v>65</v>
      </c>
      <c r="F54" s="50">
        <f t="shared" si="3"/>
        <v>177827</v>
      </c>
      <c r="G54" s="59">
        <v>177827</v>
      </c>
      <c r="H54" s="59">
        <v>0</v>
      </c>
      <c r="I54" s="59">
        <v>0</v>
      </c>
      <c r="J54" s="55">
        <v>0</v>
      </c>
      <c r="K54" s="55">
        <v>0</v>
      </c>
      <c r="L54" s="50">
        <v>0</v>
      </c>
      <c r="M54" s="50">
        <v>0</v>
      </c>
    </row>
    <row r="55" spans="1:15" ht="30" customHeight="1">
      <c r="A55" s="53" t="s">
        <v>22</v>
      </c>
      <c r="B55" s="4">
        <v>211</v>
      </c>
      <c r="C55" s="45" t="s">
        <v>56</v>
      </c>
      <c r="D55" s="57" t="s">
        <v>41</v>
      </c>
      <c r="E55" s="45" t="s">
        <v>65</v>
      </c>
      <c r="F55" s="50">
        <f>SUM(G55:M55)</f>
        <v>15400</v>
      </c>
      <c r="G55" s="59">
        <v>15400</v>
      </c>
      <c r="H55" s="59">
        <v>0</v>
      </c>
      <c r="I55" s="59">
        <v>0</v>
      </c>
      <c r="J55" s="55">
        <v>0</v>
      </c>
      <c r="K55" s="55">
        <v>0</v>
      </c>
      <c r="L55" s="50">
        <v>0</v>
      </c>
      <c r="M55" s="50">
        <v>0</v>
      </c>
      <c r="O55" s="58">
        <f>SUM(F41:F41)</f>
        <v>5000</v>
      </c>
    </row>
    <row r="56" spans="1:13" ht="30" customHeight="1">
      <c r="A56" s="53" t="s">
        <v>22</v>
      </c>
      <c r="B56" s="4">
        <v>211</v>
      </c>
      <c r="C56" s="45" t="s">
        <v>290</v>
      </c>
      <c r="D56" s="57" t="s">
        <v>291</v>
      </c>
      <c r="E56" s="45" t="s">
        <v>65</v>
      </c>
      <c r="F56" s="50">
        <f>SUM(G56:M56)</f>
        <v>30000</v>
      </c>
      <c r="G56" s="59">
        <v>30000</v>
      </c>
      <c r="H56" s="59">
        <v>0</v>
      </c>
      <c r="I56" s="59">
        <v>0</v>
      </c>
      <c r="J56" s="55">
        <v>0</v>
      </c>
      <c r="K56" s="55">
        <v>0</v>
      </c>
      <c r="L56" s="50">
        <v>0</v>
      </c>
      <c r="M56" s="50">
        <v>0</v>
      </c>
    </row>
    <row r="57" spans="1:15" ht="33.75" customHeight="1">
      <c r="A57" s="53" t="s">
        <v>66</v>
      </c>
      <c r="B57" s="4">
        <v>260</v>
      </c>
      <c r="C57" s="45" t="s">
        <v>63</v>
      </c>
      <c r="D57" s="57" t="s">
        <v>41</v>
      </c>
      <c r="E57" s="45" t="s">
        <v>67</v>
      </c>
      <c r="F57" s="50">
        <f t="shared" si="3"/>
        <v>135277.69</v>
      </c>
      <c r="G57" s="59">
        <v>135277.69</v>
      </c>
      <c r="H57" s="59">
        <v>0</v>
      </c>
      <c r="I57" s="59">
        <v>0</v>
      </c>
      <c r="J57" s="55">
        <v>0</v>
      </c>
      <c r="K57" s="55">
        <v>0</v>
      </c>
      <c r="L57" s="50">
        <v>0</v>
      </c>
      <c r="M57" s="50">
        <v>0</v>
      </c>
      <c r="O57" s="58">
        <f>SUM(F57:F58)</f>
        <v>606093.98</v>
      </c>
    </row>
    <row r="58" spans="1:13" ht="32.25" customHeight="1">
      <c r="A58" s="53" t="s">
        <v>66</v>
      </c>
      <c r="B58" s="4">
        <v>260</v>
      </c>
      <c r="C58" s="45" t="s">
        <v>63</v>
      </c>
      <c r="D58" s="57" t="s">
        <v>291</v>
      </c>
      <c r="E58" s="45" t="s">
        <v>67</v>
      </c>
      <c r="F58" s="50">
        <f t="shared" si="3"/>
        <v>470816.29</v>
      </c>
      <c r="G58" s="59">
        <v>470816.29</v>
      </c>
      <c r="H58" s="59">
        <v>0</v>
      </c>
      <c r="I58" s="59">
        <v>0</v>
      </c>
      <c r="J58" s="55">
        <v>0</v>
      </c>
      <c r="K58" s="55">
        <v>0</v>
      </c>
      <c r="L58" s="50">
        <v>0</v>
      </c>
      <c r="M58" s="50">
        <v>0</v>
      </c>
    </row>
    <row r="59" spans="1:15" ht="38.25" customHeight="1">
      <c r="A59" s="53" t="s">
        <v>69</v>
      </c>
      <c r="B59" s="4">
        <v>260</v>
      </c>
      <c r="C59" s="45" t="s">
        <v>63</v>
      </c>
      <c r="D59" s="57" t="s">
        <v>41</v>
      </c>
      <c r="E59" s="45" t="s">
        <v>68</v>
      </c>
      <c r="F59" s="50">
        <f t="shared" si="3"/>
        <v>115782.26</v>
      </c>
      <c r="G59" s="59">
        <v>115782.26</v>
      </c>
      <c r="H59" s="59">
        <v>0</v>
      </c>
      <c r="I59" s="59">
        <v>0</v>
      </c>
      <c r="J59" s="55">
        <v>0</v>
      </c>
      <c r="K59" s="55">
        <v>0</v>
      </c>
      <c r="L59" s="50">
        <v>0</v>
      </c>
      <c r="M59" s="50">
        <v>0</v>
      </c>
      <c r="O59" s="58">
        <f>SUM(F59:F63)</f>
        <v>475192.42</v>
      </c>
    </row>
    <row r="60" spans="1:13" ht="33" customHeight="1">
      <c r="A60" s="53" t="s">
        <v>69</v>
      </c>
      <c r="B60" s="4">
        <v>260</v>
      </c>
      <c r="C60" s="45" t="s">
        <v>63</v>
      </c>
      <c r="D60" s="57" t="s">
        <v>291</v>
      </c>
      <c r="E60" s="45" t="s">
        <v>68</v>
      </c>
      <c r="F60" s="50">
        <f t="shared" si="3"/>
        <v>321893.16</v>
      </c>
      <c r="G60" s="59">
        <v>321893.16</v>
      </c>
      <c r="H60" s="59">
        <v>0</v>
      </c>
      <c r="I60" s="59">
        <v>0</v>
      </c>
      <c r="J60" s="55">
        <v>0</v>
      </c>
      <c r="K60" s="55">
        <v>0</v>
      </c>
      <c r="L60" s="50">
        <v>0</v>
      </c>
      <c r="M60" s="50">
        <v>0</v>
      </c>
    </row>
    <row r="61" spans="1:13" ht="31.5">
      <c r="A61" s="53" t="s">
        <v>69</v>
      </c>
      <c r="B61" s="4">
        <v>260</v>
      </c>
      <c r="C61" s="45" t="s">
        <v>63</v>
      </c>
      <c r="D61" s="57" t="s">
        <v>300</v>
      </c>
      <c r="E61" s="45" t="s">
        <v>68</v>
      </c>
      <c r="F61" s="50">
        <f t="shared" si="3"/>
        <v>10300</v>
      </c>
      <c r="G61" s="59">
        <v>0</v>
      </c>
      <c r="H61" s="59">
        <v>0</v>
      </c>
      <c r="I61" s="59">
        <v>0</v>
      </c>
      <c r="J61" s="55">
        <v>0</v>
      </c>
      <c r="K61" s="55">
        <v>0</v>
      </c>
      <c r="L61" s="50">
        <v>10300</v>
      </c>
      <c r="M61" s="50">
        <v>0</v>
      </c>
    </row>
    <row r="62" spans="1:13" ht="31.5">
      <c r="A62" s="53" t="s">
        <v>69</v>
      </c>
      <c r="B62" s="4">
        <v>260</v>
      </c>
      <c r="C62" s="45" t="s">
        <v>63</v>
      </c>
      <c r="D62" s="57" t="s">
        <v>48</v>
      </c>
      <c r="E62" s="45" t="s">
        <v>68</v>
      </c>
      <c r="F62" s="50">
        <f t="shared" si="3"/>
        <v>24790</v>
      </c>
      <c r="G62" s="59">
        <v>0</v>
      </c>
      <c r="H62" s="59">
        <v>0</v>
      </c>
      <c r="I62" s="59">
        <v>24790</v>
      </c>
      <c r="J62" s="55">
        <v>0</v>
      </c>
      <c r="K62" s="55">
        <v>0</v>
      </c>
      <c r="L62" s="50">
        <v>0</v>
      </c>
      <c r="M62" s="50">
        <v>0</v>
      </c>
    </row>
    <row r="63" spans="1:13" ht="33" customHeight="1">
      <c r="A63" s="53" t="s">
        <v>69</v>
      </c>
      <c r="B63" s="4">
        <v>260</v>
      </c>
      <c r="C63" s="45" t="s">
        <v>63</v>
      </c>
      <c r="D63" s="57" t="s">
        <v>70</v>
      </c>
      <c r="E63" s="45" t="s">
        <v>68</v>
      </c>
      <c r="F63" s="50">
        <f t="shared" si="3"/>
        <v>2427</v>
      </c>
      <c r="G63" s="59">
        <v>0</v>
      </c>
      <c r="H63" s="59">
        <v>0</v>
      </c>
      <c r="I63" s="59">
        <v>2427</v>
      </c>
      <c r="J63" s="55">
        <v>0</v>
      </c>
      <c r="K63" s="55">
        <v>0</v>
      </c>
      <c r="L63" s="50">
        <v>0</v>
      </c>
      <c r="M63" s="50">
        <v>0</v>
      </c>
    </row>
    <row r="64" spans="1:15" ht="31.5">
      <c r="A64" s="53" t="s">
        <v>72</v>
      </c>
      <c r="B64" s="4">
        <v>260</v>
      </c>
      <c r="C64" s="45" t="s">
        <v>63</v>
      </c>
      <c r="D64" s="57" t="s">
        <v>41</v>
      </c>
      <c r="E64" s="45" t="s">
        <v>71</v>
      </c>
      <c r="F64" s="50">
        <f t="shared" si="3"/>
        <v>99841.84</v>
      </c>
      <c r="G64" s="59">
        <v>99841.84</v>
      </c>
      <c r="H64" s="59">
        <v>0</v>
      </c>
      <c r="I64" s="59">
        <v>0</v>
      </c>
      <c r="J64" s="55">
        <v>0</v>
      </c>
      <c r="K64" s="55">
        <v>0</v>
      </c>
      <c r="L64" s="50">
        <v>0</v>
      </c>
      <c r="M64" s="50">
        <v>0</v>
      </c>
      <c r="O64" s="58">
        <f>SUM(F64:F69)</f>
        <v>1282618.24</v>
      </c>
    </row>
    <row r="65" spans="1:13" ht="31.5">
      <c r="A65" s="53" t="s">
        <v>72</v>
      </c>
      <c r="B65" s="4">
        <v>260</v>
      </c>
      <c r="C65" s="45" t="s">
        <v>63</v>
      </c>
      <c r="D65" s="57" t="s">
        <v>309</v>
      </c>
      <c r="E65" s="45" t="s">
        <v>71</v>
      </c>
      <c r="F65" s="50">
        <f t="shared" si="3"/>
        <v>104550</v>
      </c>
      <c r="G65" s="59">
        <v>104550</v>
      </c>
      <c r="H65" s="59">
        <v>0</v>
      </c>
      <c r="I65" s="59">
        <v>0</v>
      </c>
      <c r="J65" s="55">
        <v>0</v>
      </c>
      <c r="K65" s="55">
        <v>0</v>
      </c>
      <c r="L65" s="50">
        <v>0</v>
      </c>
      <c r="M65" s="50">
        <v>0</v>
      </c>
    </row>
    <row r="66" spans="1:13" ht="31.5">
      <c r="A66" s="53" t="s">
        <v>72</v>
      </c>
      <c r="B66" s="4">
        <v>260</v>
      </c>
      <c r="C66" s="45" t="s">
        <v>63</v>
      </c>
      <c r="D66" s="57" t="s">
        <v>309</v>
      </c>
      <c r="E66" s="45" t="s">
        <v>71</v>
      </c>
      <c r="F66" s="50">
        <f t="shared" si="3"/>
        <v>934456.4</v>
      </c>
      <c r="G66" s="59">
        <v>934456.4</v>
      </c>
      <c r="H66" s="59">
        <v>0</v>
      </c>
      <c r="I66" s="59">
        <v>0</v>
      </c>
      <c r="J66" s="55">
        <v>0</v>
      </c>
      <c r="K66" s="55">
        <v>0</v>
      </c>
      <c r="L66" s="50">
        <v>0</v>
      </c>
      <c r="M66" s="50">
        <v>0</v>
      </c>
    </row>
    <row r="67" spans="1:13" ht="31.5">
      <c r="A67" s="53" t="s">
        <v>72</v>
      </c>
      <c r="B67" s="4">
        <v>260</v>
      </c>
      <c r="C67" s="45" t="s">
        <v>63</v>
      </c>
      <c r="D67" s="57" t="s">
        <v>299</v>
      </c>
      <c r="E67" s="45" t="s">
        <v>71</v>
      </c>
      <c r="F67" s="50">
        <f t="shared" si="3"/>
        <v>10300</v>
      </c>
      <c r="G67" s="59">
        <v>0</v>
      </c>
      <c r="H67" s="59">
        <v>0</v>
      </c>
      <c r="I67" s="59">
        <v>0</v>
      </c>
      <c r="J67" s="55">
        <v>0</v>
      </c>
      <c r="K67" s="55">
        <v>0</v>
      </c>
      <c r="L67" s="50">
        <v>10300</v>
      </c>
      <c r="M67" s="50">
        <v>0</v>
      </c>
    </row>
    <row r="68" spans="1:13" ht="34.5" customHeight="1">
      <c r="A68" s="53" t="s">
        <v>72</v>
      </c>
      <c r="B68" s="4">
        <v>260</v>
      </c>
      <c r="C68" s="45" t="s">
        <v>63</v>
      </c>
      <c r="D68" s="57" t="s">
        <v>49</v>
      </c>
      <c r="E68" s="45" t="s">
        <v>71</v>
      </c>
      <c r="F68" s="50">
        <f t="shared" si="3"/>
        <v>13589</v>
      </c>
      <c r="G68" s="59">
        <v>0</v>
      </c>
      <c r="H68" s="59">
        <v>0</v>
      </c>
      <c r="I68" s="59">
        <v>13589</v>
      </c>
      <c r="J68" s="55">
        <v>0</v>
      </c>
      <c r="K68" s="55">
        <v>0</v>
      </c>
      <c r="L68" s="50">
        <v>0</v>
      </c>
      <c r="M68" s="50">
        <v>0</v>
      </c>
    </row>
    <row r="69" spans="1:13" ht="33" customHeight="1">
      <c r="A69" s="53" t="s">
        <v>72</v>
      </c>
      <c r="B69" s="4">
        <v>260</v>
      </c>
      <c r="C69" s="45" t="s">
        <v>63</v>
      </c>
      <c r="D69" s="57" t="s">
        <v>73</v>
      </c>
      <c r="E69" s="45" t="s">
        <v>71</v>
      </c>
      <c r="F69" s="50">
        <f t="shared" si="3"/>
        <v>119881</v>
      </c>
      <c r="G69" s="59">
        <v>0</v>
      </c>
      <c r="H69" s="59">
        <v>0</v>
      </c>
      <c r="I69" s="59">
        <v>119881</v>
      </c>
      <c r="J69" s="55">
        <v>0</v>
      </c>
      <c r="K69" s="55">
        <v>0</v>
      </c>
      <c r="L69" s="50">
        <v>0</v>
      </c>
      <c r="M69" s="50">
        <v>0</v>
      </c>
    </row>
    <row r="70" spans="1:13" ht="33" customHeight="1">
      <c r="A70" s="53" t="s">
        <v>72</v>
      </c>
      <c r="B70" s="4">
        <v>260</v>
      </c>
      <c r="C70" s="45" t="s">
        <v>290</v>
      </c>
      <c r="D70" s="57" t="s">
        <v>57</v>
      </c>
      <c r="E70" s="45" t="s">
        <v>71</v>
      </c>
      <c r="F70" s="50">
        <f t="shared" si="3"/>
        <v>90400</v>
      </c>
      <c r="G70" s="59">
        <v>0</v>
      </c>
      <c r="H70" s="59">
        <v>0</v>
      </c>
      <c r="I70" s="59">
        <v>90400</v>
      </c>
      <c r="J70" s="55">
        <v>0</v>
      </c>
      <c r="K70" s="55">
        <v>0</v>
      </c>
      <c r="L70" s="50">
        <v>0</v>
      </c>
      <c r="M70" s="50">
        <v>0</v>
      </c>
    </row>
    <row r="71" spans="1:13" ht="30" customHeight="1">
      <c r="A71" s="53" t="s">
        <v>72</v>
      </c>
      <c r="B71" s="4">
        <v>211</v>
      </c>
      <c r="C71" s="45" t="s">
        <v>290</v>
      </c>
      <c r="D71" s="57" t="s">
        <v>293</v>
      </c>
      <c r="E71" s="45" t="s">
        <v>71</v>
      </c>
      <c r="F71" s="50">
        <f>G71</f>
        <v>107500</v>
      </c>
      <c r="G71" s="59">
        <v>107500</v>
      </c>
      <c r="H71" s="59">
        <v>0</v>
      </c>
      <c r="I71" s="59">
        <v>0</v>
      </c>
      <c r="J71" s="55">
        <v>0</v>
      </c>
      <c r="K71" s="55">
        <v>0</v>
      </c>
      <c r="L71" s="50">
        <v>0</v>
      </c>
      <c r="M71" s="50">
        <v>0</v>
      </c>
    </row>
    <row r="72" spans="1:13" ht="30" customHeight="1">
      <c r="A72" s="53" t="s">
        <v>72</v>
      </c>
      <c r="B72" s="4">
        <v>211</v>
      </c>
      <c r="C72" s="45" t="s">
        <v>56</v>
      </c>
      <c r="D72" s="57" t="s">
        <v>285</v>
      </c>
      <c r="E72" s="45" t="s">
        <v>71</v>
      </c>
      <c r="F72" s="50">
        <f>SUM(G72:M72)</f>
        <v>47800</v>
      </c>
      <c r="G72" s="59">
        <v>47800</v>
      </c>
      <c r="H72" s="59">
        <v>0</v>
      </c>
      <c r="I72" s="59">
        <v>0</v>
      </c>
      <c r="J72" s="55">
        <v>0</v>
      </c>
      <c r="K72" s="55">
        <v>0</v>
      </c>
      <c r="L72" s="50">
        <v>0</v>
      </c>
      <c r="M72" s="50">
        <v>0</v>
      </c>
    </row>
    <row r="73" spans="1:13" ht="30" customHeight="1">
      <c r="A73" s="53" t="s">
        <v>72</v>
      </c>
      <c r="B73" s="4">
        <v>211</v>
      </c>
      <c r="C73" s="45" t="s">
        <v>56</v>
      </c>
      <c r="D73" s="57" t="s">
        <v>288</v>
      </c>
      <c r="E73" s="45" t="s">
        <v>71</v>
      </c>
      <c r="F73" s="50">
        <f>SUM(G73:M73)</f>
        <v>18350</v>
      </c>
      <c r="G73" s="59">
        <v>18350</v>
      </c>
      <c r="H73" s="59">
        <v>0</v>
      </c>
      <c r="I73" s="59">
        <v>0</v>
      </c>
      <c r="J73" s="55">
        <v>0</v>
      </c>
      <c r="K73" s="55">
        <v>0</v>
      </c>
      <c r="L73" s="50">
        <v>0</v>
      </c>
      <c r="M73" s="50">
        <v>0</v>
      </c>
    </row>
    <row r="74" spans="1:13" ht="31.5">
      <c r="A74" s="53" t="s">
        <v>72</v>
      </c>
      <c r="B74" s="4">
        <v>211</v>
      </c>
      <c r="C74" s="45" t="s">
        <v>56</v>
      </c>
      <c r="D74" s="57" t="s">
        <v>53</v>
      </c>
      <c r="E74" s="45" t="s">
        <v>71</v>
      </c>
      <c r="F74" s="50">
        <f>SUM(G74:M74)</f>
        <v>7500</v>
      </c>
      <c r="G74" s="59">
        <v>0</v>
      </c>
      <c r="H74" s="59">
        <v>0</v>
      </c>
      <c r="I74" s="59">
        <v>0</v>
      </c>
      <c r="J74" s="55">
        <v>0</v>
      </c>
      <c r="K74" s="55">
        <v>0</v>
      </c>
      <c r="L74" s="50">
        <v>7500</v>
      </c>
      <c r="M74" s="50">
        <v>0</v>
      </c>
    </row>
    <row r="75" spans="1:15" ht="34.5" customHeight="1">
      <c r="A75" s="53" t="s">
        <v>23</v>
      </c>
      <c r="B75" s="4">
        <v>260</v>
      </c>
      <c r="C75" s="45" t="s">
        <v>63</v>
      </c>
      <c r="D75" s="57" t="s">
        <v>46</v>
      </c>
      <c r="E75" s="45" t="s">
        <v>74</v>
      </c>
      <c r="F75" s="50">
        <f t="shared" si="3"/>
        <v>1000000</v>
      </c>
      <c r="G75" s="59">
        <v>0</v>
      </c>
      <c r="H75" s="59">
        <v>0</v>
      </c>
      <c r="I75" s="59">
        <v>1000000</v>
      </c>
      <c r="J75" s="55">
        <v>0</v>
      </c>
      <c r="K75" s="55">
        <v>0</v>
      </c>
      <c r="L75" s="59">
        <v>0</v>
      </c>
      <c r="M75" s="59">
        <v>0</v>
      </c>
      <c r="O75" s="58">
        <f>SUM(F75:F76)</f>
        <v>1020000</v>
      </c>
    </row>
    <row r="76" spans="1:13" ht="33.75" customHeight="1">
      <c r="A76" s="53" t="s">
        <v>23</v>
      </c>
      <c r="B76" s="4">
        <v>260</v>
      </c>
      <c r="C76" s="45" t="s">
        <v>63</v>
      </c>
      <c r="D76" s="57" t="s">
        <v>299</v>
      </c>
      <c r="E76" s="45" t="s">
        <v>74</v>
      </c>
      <c r="F76" s="50">
        <f t="shared" si="3"/>
        <v>20000</v>
      </c>
      <c r="G76" s="59">
        <v>0</v>
      </c>
      <c r="H76" s="59">
        <v>0</v>
      </c>
      <c r="I76" s="59">
        <v>0</v>
      </c>
      <c r="J76" s="55">
        <v>0</v>
      </c>
      <c r="K76" s="55">
        <v>0</v>
      </c>
      <c r="L76" s="59">
        <v>20000</v>
      </c>
      <c r="M76" s="59">
        <v>0</v>
      </c>
    </row>
    <row r="77" spans="1:15" ht="39" customHeight="1">
      <c r="A77" s="53" t="s">
        <v>312</v>
      </c>
      <c r="B77" s="4">
        <v>260</v>
      </c>
      <c r="C77" s="45" t="s">
        <v>63</v>
      </c>
      <c r="D77" s="57" t="s">
        <v>41</v>
      </c>
      <c r="E77" s="45" t="s">
        <v>301</v>
      </c>
      <c r="F77" s="50">
        <f t="shared" si="3"/>
        <v>921.39</v>
      </c>
      <c r="G77" s="59">
        <v>921.39</v>
      </c>
      <c r="H77" s="59">
        <v>0</v>
      </c>
      <c r="I77" s="59">
        <v>0</v>
      </c>
      <c r="J77" s="55">
        <v>0</v>
      </c>
      <c r="K77" s="55">
        <v>0</v>
      </c>
      <c r="L77" s="50">
        <v>0</v>
      </c>
      <c r="M77" s="50">
        <v>0</v>
      </c>
      <c r="O77" s="58">
        <f>SUM(F77:F80)</f>
        <v>137293.87</v>
      </c>
    </row>
    <row r="78" spans="1:13" ht="78.75">
      <c r="A78" s="53" t="s">
        <v>312</v>
      </c>
      <c r="B78" s="4">
        <v>260</v>
      </c>
      <c r="C78" s="45" t="s">
        <v>63</v>
      </c>
      <c r="D78" s="57" t="s">
        <v>285</v>
      </c>
      <c r="E78" s="45" t="s">
        <v>301</v>
      </c>
      <c r="F78" s="50">
        <f t="shared" si="3"/>
        <v>4820.4</v>
      </c>
      <c r="G78" s="59">
        <v>4820.4</v>
      </c>
      <c r="H78" s="59">
        <v>0</v>
      </c>
      <c r="I78" s="59">
        <v>0</v>
      </c>
      <c r="J78" s="55">
        <v>0</v>
      </c>
      <c r="K78" s="55">
        <v>0</v>
      </c>
      <c r="L78" s="50">
        <v>0</v>
      </c>
      <c r="M78" s="50">
        <v>0</v>
      </c>
    </row>
    <row r="79" spans="1:13" ht="35.25" customHeight="1">
      <c r="A79" s="53" t="s">
        <v>313</v>
      </c>
      <c r="B79" s="4">
        <v>260</v>
      </c>
      <c r="C79" s="45" t="s">
        <v>63</v>
      </c>
      <c r="D79" s="57" t="s">
        <v>41</v>
      </c>
      <c r="E79" s="45" t="s">
        <v>302</v>
      </c>
      <c r="F79" s="50">
        <f t="shared" si="3"/>
        <v>36214.28</v>
      </c>
      <c r="G79" s="59">
        <v>36214.28</v>
      </c>
      <c r="H79" s="59">
        <v>0</v>
      </c>
      <c r="I79" s="59">
        <v>0</v>
      </c>
      <c r="J79" s="55">
        <v>0</v>
      </c>
      <c r="K79" s="55">
        <v>0</v>
      </c>
      <c r="L79" s="50">
        <v>0</v>
      </c>
      <c r="M79" s="50">
        <v>0</v>
      </c>
    </row>
    <row r="80" spans="1:13" ht="36.75" customHeight="1">
      <c r="A80" s="53" t="s">
        <v>313</v>
      </c>
      <c r="B80" s="4">
        <v>260</v>
      </c>
      <c r="C80" s="45" t="s">
        <v>63</v>
      </c>
      <c r="D80" s="57" t="s">
        <v>285</v>
      </c>
      <c r="E80" s="45" t="s">
        <v>302</v>
      </c>
      <c r="F80" s="50">
        <f t="shared" si="3"/>
        <v>95337.8</v>
      </c>
      <c r="G80" s="59">
        <v>95337.8</v>
      </c>
      <c r="H80" s="59">
        <v>0</v>
      </c>
      <c r="I80" s="59">
        <v>0</v>
      </c>
      <c r="J80" s="55">
        <v>0</v>
      </c>
      <c r="K80" s="55">
        <v>0</v>
      </c>
      <c r="L80" s="50">
        <v>0</v>
      </c>
      <c r="M80" s="50">
        <v>0</v>
      </c>
    </row>
    <row r="81" spans="1:15" ht="32.25" customHeight="1">
      <c r="A81" s="53" t="s">
        <v>314</v>
      </c>
      <c r="B81" s="4">
        <v>260</v>
      </c>
      <c r="C81" s="45" t="s">
        <v>303</v>
      </c>
      <c r="D81" s="57" t="s">
        <v>291</v>
      </c>
      <c r="E81" s="45" t="s">
        <v>304</v>
      </c>
      <c r="F81" s="50">
        <f t="shared" si="3"/>
        <v>313146.42</v>
      </c>
      <c r="G81" s="59">
        <v>313146.42</v>
      </c>
      <c r="H81" s="59">
        <v>0</v>
      </c>
      <c r="I81" s="59">
        <v>0</v>
      </c>
      <c r="J81" s="55">
        <v>0</v>
      </c>
      <c r="K81" s="55">
        <v>0</v>
      </c>
      <c r="L81" s="50">
        <v>0</v>
      </c>
      <c r="M81" s="50">
        <v>0</v>
      </c>
      <c r="O81" s="58">
        <f>SUM(F81:F88)</f>
        <v>1019171.8899999999</v>
      </c>
    </row>
    <row r="82" spans="1:13" ht="36.75" customHeight="1">
      <c r="A82" s="53" t="s">
        <v>315</v>
      </c>
      <c r="B82" s="4">
        <v>260</v>
      </c>
      <c r="C82" s="45" t="s">
        <v>63</v>
      </c>
      <c r="D82" s="57" t="s">
        <v>41</v>
      </c>
      <c r="E82" s="45" t="s">
        <v>305</v>
      </c>
      <c r="F82" s="50">
        <f t="shared" si="3"/>
        <v>18673</v>
      </c>
      <c r="G82" s="59">
        <v>18673</v>
      </c>
      <c r="H82" s="59">
        <v>0</v>
      </c>
      <c r="I82" s="59">
        <v>0</v>
      </c>
      <c r="J82" s="55">
        <v>0</v>
      </c>
      <c r="K82" s="55">
        <v>0</v>
      </c>
      <c r="L82" s="50">
        <v>0</v>
      </c>
      <c r="M82" s="50">
        <v>0</v>
      </c>
    </row>
    <row r="83" spans="1:13" ht="37.5" customHeight="1">
      <c r="A83" s="53" t="s">
        <v>315</v>
      </c>
      <c r="B83" s="4">
        <v>260</v>
      </c>
      <c r="C83" s="45" t="s">
        <v>63</v>
      </c>
      <c r="D83" s="57" t="s">
        <v>285</v>
      </c>
      <c r="E83" s="45" t="s">
        <v>305</v>
      </c>
      <c r="F83" s="50">
        <f t="shared" si="3"/>
        <v>58000</v>
      </c>
      <c r="G83" s="59">
        <v>58000</v>
      </c>
      <c r="H83" s="59">
        <v>0</v>
      </c>
      <c r="I83" s="59">
        <v>0</v>
      </c>
      <c r="J83" s="55">
        <v>0</v>
      </c>
      <c r="K83" s="55">
        <v>0</v>
      </c>
      <c r="L83" s="50">
        <v>0</v>
      </c>
      <c r="M83" s="50">
        <v>0</v>
      </c>
    </row>
    <row r="84" spans="1:13" ht="36.75" customHeight="1">
      <c r="A84" s="53" t="s">
        <v>316</v>
      </c>
      <c r="B84" s="4">
        <v>260</v>
      </c>
      <c r="C84" s="45" t="s">
        <v>63</v>
      </c>
      <c r="D84" s="57" t="s">
        <v>41</v>
      </c>
      <c r="E84" s="45" t="s">
        <v>306</v>
      </c>
      <c r="F84" s="50">
        <f t="shared" si="3"/>
        <v>33194.62</v>
      </c>
      <c r="G84" s="59">
        <v>33194.62</v>
      </c>
      <c r="H84" s="59">
        <v>0</v>
      </c>
      <c r="I84" s="59">
        <v>0</v>
      </c>
      <c r="J84" s="55">
        <v>0</v>
      </c>
      <c r="K84" s="55">
        <v>0</v>
      </c>
      <c r="L84" s="50">
        <v>0</v>
      </c>
      <c r="M84" s="50">
        <v>0</v>
      </c>
    </row>
    <row r="85" spans="1:13" ht="57.75" customHeight="1">
      <c r="A85" s="53" t="s">
        <v>316</v>
      </c>
      <c r="B85" s="4">
        <v>260</v>
      </c>
      <c r="C85" s="45" t="s">
        <v>63</v>
      </c>
      <c r="D85" s="57" t="s">
        <v>285</v>
      </c>
      <c r="E85" s="45" t="s">
        <v>306</v>
      </c>
      <c r="F85" s="50">
        <f t="shared" si="3"/>
        <v>50876.85</v>
      </c>
      <c r="G85" s="59">
        <v>50876.85</v>
      </c>
      <c r="H85" s="59">
        <v>0</v>
      </c>
      <c r="I85" s="59">
        <v>0</v>
      </c>
      <c r="J85" s="55">
        <v>0</v>
      </c>
      <c r="K85" s="55">
        <v>0</v>
      </c>
      <c r="L85" s="50">
        <v>0</v>
      </c>
      <c r="M85" s="50">
        <v>0</v>
      </c>
    </row>
    <row r="86" spans="1:13" ht="53.25" customHeight="1">
      <c r="A86" s="53" t="s">
        <v>316</v>
      </c>
      <c r="B86" s="4">
        <v>260</v>
      </c>
      <c r="C86" s="45" t="s">
        <v>303</v>
      </c>
      <c r="D86" s="57" t="s">
        <v>307</v>
      </c>
      <c r="E86" s="45" t="s">
        <v>306</v>
      </c>
      <c r="F86" s="50">
        <f t="shared" si="3"/>
        <v>12500</v>
      </c>
      <c r="G86" s="59">
        <v>12500</v>
      </c>
      <c r="H86" s="59">
        <v>0</v>
      </c>
      <c r="I86" s="59">
        <v>0</v>
      </c>
      <c r="J86" s="55">
        <v>0</v>
      </c>
      <c r="K86" s="55">
        <v>0</v>
      </c>
      <c r="L86" s="50">
        <v>0</v>
      </c>
      <c r="M86" s="50">
        <v>0</v>
      </c>
    </row>
    <row r="87" spans="1:13" ht="54" customHeight="1">
      <c r="A87" s="53" t="s">
        <v>316</v>
      </c>
      <c r="B87" s="4">
        <v>260</v>
      </c>
      <c r="C87" s="45" t="s">
        <v>303</v>
      </c>
      <c r="D87" s="57" t="s">
        <v>73</v>
      </c>
      <c r="E87" s="45" t="s">
        <v>306</v>
      </c>
      <c r="F87" s="50">
        <f t="shared" si="3"/>
        <v>488019</v>
      </c>
      <c r="G87" s="59">
        <v>0</v>
      </c>
      <c r="H87" s="59">
        <v>0</v>
      </c>
      <c r="I87" s="59">
        <v>488019</v>
      </c>
      <c r="J87" s="55">
        <v>0</v>
      </c>
      <c r="K87" s="55">
        <v>0</v>
      </c>
      <c r="L87" s="50">
        <v>0</v>
      </c>
      <c r="M87" s="50">
        <v>0</v>
      </c>
    </row>
    <row r="88" spans="1:13" ht="51" customHeight="1">
      <c r="A88" s="53" t="s">
        <v>316</v>
      </c>
      <c r="B88" s="4">
        <v>260</v>
      </c>
      <c r="C88" s="45" t="s">
        <v>308</v>
      </c>
      <c r="D88" s="57" t="s">
        <v>299</v>
      </c>
      <c r="E88" s="45" t="s">
        <v>306</v>
      </c>
      <c r="F88" s="50">
        <f t="shared" si="3"/>
        <v>44762</v>
      </c>
      <c r="G88" s="59">
        <v>0</v>
      </c>
      <c r="H88" s="59">
        <v>0</v>
      </c>
      <c r="I88" s="59">
        <v>0</v>
      </c>
      <c r="J88" s="55">
        <v>0</v>
      </c>
      <c r="K88" s="55">
        <v>0</v>
      </c>
      <c r="L88" s="50">
        <v>44762</v>
      </c>
      <c r="M88" s="50">
        <v>0</v>
      </c>
    </row>
    <row r="89" spans="1:13" ht="31.5">
      <c r="A89" s="53" t="s">
        <v>24</v>
      </c>
      <c r="B89" s="60">
        <v>500</v>
      </c>
      <c r="C89" s="61" t="s">
        <v>35</v>
      </c>
      <c r="D89" s="62" t="s">
        <v>34</v>
      </c>
      <c r="E89" s="63" t="s">
        <v>75</v>
      </c>
      <c r="F89" s="51">
        <v>0</v>
      </c>
      <c r="G89" s="51">
        <v>0</v>
      </c>
      <c r="H89" s="51">
        <v>0</v>
      </c>
      <c r="I89" s="51">
        <v>0</v>
      </c>
      <c r="J89" s="64">
        <v>0</v>
      </c>
      <c r="K89" s="64">
        <v>0</v>
      </c>
      <c r="L89" s="51">
        <v>0</v>
      </c>
      <c r="M89" s="51">
        <v>0</v>
      </c>
    </row>
    <row r="90" spans="2:5" ht="15.75">
      <c r="B90" s="44"/>
      <c r="C90" s="41"/>
      <c r="D90" s="44"/>
      <c r="E90" s="41"/>
    </row>
  </sheetData>
  <sheetProtection/>
  <mergeCells count="18">
    <mergeCell ref="A3:K3"/>
    <mergeCell ref="D5:D8"/>
    <mergeCell ref="E5:E8"/>
    <mergeCell ref="F5:M5"/>
    <mergeCell ref="F6:F8"/>
    <mergeCell ref="G6:M6"/>
    <mergeCell ref="H7:H8"/>
    <mergeCell ref="I7:I8"/>
    <mergeCell ref="L50:M50"/>
    <mergeCell ref="A1:M1"/>
    <mergeCell ref="J7:J8"/>
    <mergeCell ref="K7:K8"/>
    <mergeCell ref="L7:M7"/>
    <mergeCell ref="A5:A8"/>
    <mergeCell ref="B5:B8"/>
    <mergeCell ref="C5:C8"/>
    <mergeCell ref="G7:G8"/>
    <mergeCell ref="A2:F2"/>
  </mergeCells>
  <hyperlinks>
    <hyperlink ref="H7" r:id="rId1" display="consultantplus://offline/ref=BEC27A7DC0C3182F5EDA35B5EF476E80F06F49563AF1FFB67C6C693FDC4CA46476641DFE86E6QDHCG"/>
  </hyperlinks>
  <printOptions/>
  <pageMargins left="0.7" right="0.7" top="0.75" bottom="0.75" header="0.3" footer="0.3"/>
  <pageSetup horizontalDpi="600" verticalDpi="600" orientation="portrait" paperSize="9" scale="4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60" zoomScalePageLayoutView="0" workbookViewId="0" topLeftCell="A61">
      <selection activeCell="G70" sqref="G70"/>
    </sheetView>
  </sheetViews>
  <sheetFormatPr defaultColWidth="9.140625" defaultRowHeight="15"/>
  <cols>
    <col min="1" max="1" width="27.57421875" style="41" customWidth="1"/>
    <col min="2" max="2" width="9.8515625" style="41" customWidth="1"/>
    <col min="3" max="3" width="8.8515625" style="44" customWidth="1"/>
    <col min="4" max="4" width="16.00390625" style="41" customWidth="1"/>
    <col min="5" max="5" width="9.00390625" style="44" customWidth="1"/>
    <col min="6" max="6" width="13.7109375" style="41" customWidth="1"/>
    <col min="7" max="7" width="16.421875" style="41" customWidth="1"/>
    <col min="8" max="8" width="13.421875" style="41" customWidth="1"/>
    <col min="9" max="9" width="13.57421875" style="41" customWidth="1"/>
    <col min="10" max="10" width="11.57421875" style="41" customWidth="1"/>
    <col min="11" max="11" width="9.57421875" style="41" customWidth="1"/>
    <col min="12" max="12" width="23.421875" style="41" customWidth="1"/>
    <col min="13" max="13" width="11.28125" style="41" customWidth="1"/>
    <col min="14" max="14" width="9.140625" style="41" customWidth="1"/>
    <col min="15" max="15" width="21.8515625" style="41" customWidth="1"/>
    <col min="16" max="16384" width="9.140625" style="41" customWidth="1"/>
  </cols>
  <sheetData>
    <row r="1" spans="1:13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1"/>
      <c r="M1" s="111"/>
    </row>
    <row r="2" spans="1:6" ht="15.75">
      <c r="A2" s="114"/>
      <c r="B2" s="114"/>
      <c r="C2" s="114"/>
      <c r="D2" s="115"/>
      <c r="E2" s="115"/>
      <c r="F2" s="115"/>
    </row>
    <row r="3" spans="1:11" ht="15.75">
      <c r="A3" s="121" t="s">
        <v>317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3" ht="15.75">
      <c r="A4" s="42"/>
      <c r="B4" s="42"/>
      <c r="C4" s="43"/>
    </row>
    <row r="5" spans="1:13" ht="72.75" customHeight="1">
      <c r="A5" s="112" t="s">
        <v>1</v>
      </c>
      <c r="B5" s="112" t="s">
        <v>2</v>
      </c>
      <c r="C5" s="116" t="s">
        <v>3</v>
      </c>
      <c r="D5" s="112" t="s">
        <v>25</v>
      </c>
      <c r="E5" s="116" t="s">
        <v>26</v>
      </c>
      <c r="F5" s="112" t="s">
        <v>27</v>
      </c>
      <c r="G5" s="112"/>
      <c r="H5" s="112"/>
      <c r="I5" s="112"/>
      <c r="J5" s="112"/>
      <c r="K5" s="112"/>
      <c r="L5" s="120"/>
      <c r="M5" s="120"/>
    </row>
    <row r="6" spans="1:13" ht="15.75">
      <c r="A6" s="112"/>
      <c r="B6" s="117"/>
      <c r="C6" s="118"/>
      <c r="D6" s="112"/>
      <c r="E6" s="116"/>
      <c r="F6" s="112" t="s">
        <v>28</v>
      </c>
      <c r="G6" s="112" t="s">
        <v>5</v>
      </c>
      <c r="H6" s="112"/>
      <c r="I6" s="112"/>
      <c r="J6" s="112"/>
      <c r="K6" s="112"/>
      <c r="L6" s="120"/>
      <c r="M6" s="120"/>
    </row>
    <row r="7" spans="1:13" ht="254.25" customHeight="1">
      <c r="A7" s="112"/>
      <c r="B7" s="117"/>
      <c r="C7" s="118"/>
      <c r="D7" s="112"/>
      <c r="E7" s="116"/>
      <c r="F7" s="112"/>
      <c r="G7" s="112" t="s">
        <v>29</v>
      </c>
      <c r="H7" s="119" t="s">
        <v>30</v>
      </c>
      <c r="I7" s="119" t="s">
        <v>31</v>
      </c>
      <c r="J7" s="119" t="s">
        <v>32</v>
      </c>
      <c r="K7" s="112" t="s">
        <v>33</v>
      </c>
      <c r="L7" s="112" t="s">
        <v>6</v>
      </c>
      <c r="M7" s="112"/>
    </row>
    <row r="8" spans="1:13" ht="31.5">
      <c r="A8" s="112"/>
      <c r="B8" s="117"/>
      <c r="C8" s="118"/>
      <c r="D8" s="112"/>
      <c r="E8" s="116"/>
      <c r="F8" s="112"/>
      <c r="G8" s="112"/>
      <c r="H8" s="119"/>
      <c r="I8" s="117"/>
      <c r="J8" s="117"/>
      <c r="K8" s="112"/>
      <c r="L8" s="4" t="s">
        <v>4</v>
      </c>
      <c r="M8" s="4" t="s">
        <v>7</v>
      </c>
    </row>
    <row r="9" spans="1:13" ht="15.75">
      <c r="A9" s="46">
        <v>1</v>
      </c>
      <c r="B9" s="46">
        <v>2</v>
      </c>
      <c r="C9" s="47">
        <v>3</v>
      </c>
      <c r="D9" s="46">
        <v>4</v>
      </c>
      <c r="E9" s="47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8">
        <v>12</v>
      </c>
      <c r="M9" s="48">
        <v>13</v>
      </c>
    </row>
    <row r="10" spans="1:13" ht="42.75" customHeight="1">
      <c r="A10" s="49" t="s">
        <v>8</v>
      </c>
      <c r="B10" s="4">
        <v>100</v>
      </c>
      <c r="C10" s="45" t="s">
        <v>35</v>
      </c>
      <c r="D10" s="4" t="s">
        <v>34</v>
      </c>
      <c r="E10" s="45" t="s">
        <v>35</v>
      </c>
      <c r="F10" s="50">
        <f>G10+I10+L10</f>
        <v>14483463.36</v>
      </c>
      <c r="G10" s="50">
        <f>G14</f>
        <v>12335960.36</v>
      </c>
      <c r="H10" s="50">
        <v>0</v>
      </c>
      <c r="I10" s="50">
        <f>I22</f>
        <v>1739106</v>
      </c>
      <c r="J10" s="51">
        <v>0</v>
      </c>
      <c r="K10" s="51">
        <v>0</v>
      </c>
      <c r="L10" s="50">
        <f>L14</f>
        <v>408397</v>
      </c>
      <c r="M10" s="52">
        <v>0</v>
      </c>
    </row>
    <row r="11" spans="1:13" ht="15.75">
      <c r="A11" s="53" t="s">
        <v>5</v>
      </c>
      <c r="B11" s="4"/>
      <c r="C11" s="45"/>
      <c r="D11" s="4"/>
      <c r="E11" s="45"/>
      <c r="F11" s="4"/>
      <c r="G11" s="4"/>
      <c r="H11" s="4"/>
      <c r="I11" s="4"/>
      <c r="J11" s="54"/>
      <c r="K11" s="54"/>
      <c r="L11" s="4"/>
      <c r="M11" s="4"/>
    </row>
    <row r="12" spans="1:13" ht="40.5" customHeight="1">
      <c r="A12" s="53" t="s">
        <v>10</v>
      </c>
      <c r="B12" s="4">
        <v>110</v>
      </c>
      <c r="C12" s="45">
        <v>120</v>
      </c>
      <c r="D12" s="4" t="s">
        <v>34</v>
      </c>
      <c r="E12" s="45" t="s">
        <v>36</v>
      </c>
      <c r="F12" s="50">
        <f>SUM(G12:M12)</f>
        <v>0</v>
      </c>
      <c r="G12" s="50">
        <v>0</v>
      </c>
      <c r="H12" s="50">
        <v>0</v>
      </c>
      <c r="I12" s="50">
        <v>0</v>
      </c>
      <c r="J12" s="55">
        <v>0</v>
      </c>
      <c r="K12" s="55">
        <v>0</v>
      </c>
      <c r="L12" s="50">
        <v>0</v>
      </c>
      <c r="M12" s="50">
        <v>0</v>
      </c>
    </row>
    <row r="13" spans="1:13" ht="15.75">
      <c r="A13" s="53" t="s">
        <v>37</v>
      </c>
      <c r="B13" s="4"/>
      <c r="C13" s="45"/>
      <c r="D13" s="4"/>
      <c r="E13" s="45"/>
      <c r="F13" s="4"/>
      <c r="G13" s="4" t="s">
        <v>9</v>
      </c>
      <c r="H13" s="4" t="s">
        <v>9</v>
      </c>
      <c r="I13" s="4" t="s">
        <v>9</v>
      </c>
      <c r="J13" s="54"/>
      <c r="K13" s="54"/>
      <c r="L13" s="4"/>
      <c r="M13" s="4" t="s">
        <v>9</v>
      </c>
    </row>
    <row r="14" spans="1:13" ht="58.5" customHeight="1">
      <c r="A14" s="53" t="s">
        <v>11</v>
      </c>
      <c r="B14" s="4">
        <v>120</v>
      </c>
      <c r="C14" s="45" t="s">
        <v>38</v>
      </c>
      <c r="D14" s="4" t="s">
        <v>34</v>
      </c>
      <c r="E14" s="45" t="s">
        <v>284</v>
      </c>
      <c r="F14" s="50">
        <f>L14+G14</f>
        <v>12744357.36</v>
      </c>
      <c r="G14" s="50">
        <f>G17+G18+G19+G20+G21</f>
        <v>12335960.36</v>
      </c>
      <c r="H14" s="50">
        <v>0</v>
      </c>
      <c r="I14" s="50">
        <v>0</v>
      </c>
      <c r="J14" s="55">
        <v>0</v>
      </c>
      <c r="K14" s="55">
        <v>0</v>
      </c>
      <c r="L14" s="50">
        <v>408397</v>
      </c>
      <c r="M14" s="50">
        <v>0</v>
      </c>
    </row>
    <row r="15" spans="1:13" ht="19.5" customHeight="1">
      <c r="A15" s="53" t="s">
        <v>37</v>
      </c>
      <c r="B15" s="4"/>
      <c r="C15" s="45"/>
      <c r="D15" s="4"/>
      <c r="E15" s="45"/>
      <c r="F15" s="50"/>
      <c r="G15" s="50"/>
      <c r="H15" s="50"/>
      <c r="I15" s="50"/>
      <c r="J15" s="55"/>
      <c r="K15" s="55"/>
      <c r="L15" s="50"/>
      <c r="M15" s="50"/>
    </row>
    <row r="16" spans="1:13" ht="61.5" customHeight="1">
      <c r="A16" s="53" t="s">
        <v>42</v>
      </c>
      <c r="B16" s="4">
        <v>120</v>
      </c>
      <c r="C16" s="45" t="s">
        <v>38</v>
      </c>
      <c r="D16" s="4" t="s">
        <v>39</v>
      </c>
      <c r="E16" s="45" t="s">
        <v>284</v>
      </c>
      <c r="F16" s="50">
        <v>408397</v>
      </c>
      <c r="G16" s="50">
        <v>0</v>
      </c>
      <c r="H16" s="50">
        <v>0</v>
      </c>
      <c r="I16" s="50">
        <v>0</v>
      </c>
      <c r="J16" s="55">
        <v>0</v>
      </c>
      <c r="K16" s="55">
        <v>0</v>
      </c>
      <c r="L16" s="50">
        <v>408397</v>
      </c>
      <c r="M16" s="50">
        <v>0</v>
      </c>
    </row>
    <row r="17" spans="1:13" ht="58.5" customHeight="1">
      <c r="A17" s="53" t="s">
        <v>40</v>
      </c>
      <c r="B17" s="4">
        <v>120</v>
      </c>
      <c r="C17" s="45" t="s">
        <v>38</v>
      </c>
      <c r="D17" s="4" t="s">
        <v>41</v>
      </c>
      <c r="E17" s="45" t="s">
        <v>284</v>
      </c>
      <c r="F17" s="56">
        <f>SUM(G17:M17)</f>
        <v>1914379</v>
      </c>
      <c r="G17" s="55">
        <v>1914379</v>
      </c>
      <c r="H17" s="50">
        <v>0</v>
      </c>
      <c r="I17" s="50">
        <v>0</v>
      </c>
      <c r="J17" s="55">
        <v>0</v>
      </c>
      <c r="K17" s="55">
        <v>0</v>
      </c>
      <c r="L17" s="50">
        <v>0</v>
      </c>
      <c r="M17" s="50">
        <v>0</v>
      </c>
    </row>
    <row r="18" spans="1:13" ht="64.5" customHeight="1">
      <c r="A18" s="53" t="s">
        <v>40</v>
      </c>
      <c r="B18" s="4">
        <v>120</v>
      </c>
      <c r="C18" s="45" t="s">
        <v>38</v>
      </c>
      <c r="D18" s="4" t="s">
        <v>286</v>
      </c>
      <c r="E18" s="45" t="s">
        <v>284</v>
      </c>
      <c r="F18" s="56">
        <v>251400</v>
      </c>
      <c r="G18" s="2">
        <v>251400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</row>
    <row r="19" spans="1:13" ht="57" customHeight="1">
      <c r="A19" s="53" t="s">
        <v>40</v>
      </c>
      <c r="B19" s="4">
        <v>120</v>
      </c>
      <c r="C19" s="45" t="s">
        <v>38</v>
      </c>
      <c r="D19" s="4" t="s">
        <v>285</v>
      </c>
      <c r="E19" s="45" t="s">
        <v>284</v>
      </c>
      <c r="F19" s="56">
        <f>SUM(G19:M19)</f>
        <v>9749454.36</v>
      </c>
      <c r="G19" s="50">
        <v>9749454.36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ht="54" customHeight="1">
      <c r="A20" s="53" t="s">
        <v>40</v>
      </c>
      <c r="B20" s="4">
        <v>120</v>
      </c>
      <c r="C20" s="45" t="s">
        <v>38</v>
      </c>
      <c r="D20" s="4" t="s">
        <v>287</v>
      </c>
      <c r="E20" s="45" t="s">
        <v>284</v>
      </c>
      <c r="F20" s="56">
        <v>12500</v>
      </c>
      <c r="G20" s="2">
        <v>12500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</row>
    <row r="21" spans="1:13" ht="63.75" customHeight="1">
      <c r="A21" s="53" t="s">
        <v>40</v>
      </c>
      <c r="B21" s="4">
        <v>120</v>
      </c>
      <c r="C21" s="45" t="s">
        <v>38</v>
      </c>
      <c r="D21" s="4" t="s">
        <v>288</v>
      </c>
      <c r="E21" s="45" t="s">
        <v>284</v>
      </c>
      <c r="F21" s="56">
        <v>408227</v>
      </c>
      <c r="G21" s="2">
        <v>408227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</row>
    <row r="22" spans="1:13" ht="57" customHeight="1">
      <c r="A22" s="53" t="s">
        <v>12</v>
      </c>
      <c r="B22" s="4">
        <v>150</v>
      </c>
      <c r="C22" s="45" t="s">
        <v>43</v>
      </c>
      <c r="D22" s="4" t="s">
        <v>34</v>
      </c>
      <c r="E22" s="45" t="s">
        <v>289</v>
      </c>
      <c r="F22" s="50">
        <f>SUM(F23:F28)</f>
        <v>1739106</v>
      </c>
      <c r="G22" s="50">
        <v>0</v>
      </c>
      <c r="H22" s="50">
        <v>0</v>
      </c>
      <c r="I22" s="50">
        <f>SUM(I23:I28)</f>
        <v>1739106</v>
      </c>
      <c r="J22" s="55">
        <v>0</v>
      </c>
      <c r="K22" s="55">
        <v>0</v>
      </c>
      <c r="L22" s="50">
        <v>0</v>
      </c>
      <c r="M22" s="50">
        <v>0</v>
      </c>
    </row>
    <row r="23" spans="1:13" ht="60" customHeight="1">
      <c r="A23" s="53" t="s">
        <v>44</v>
      </c>
      <c r="B23" s="4">
        <v>150</v>
      </c>
      <c r="C23" s="45" t="s">
        <v>43</v>
      </c>
      <c r="D23" s="4" t="s">
        <v>46</v>
      </c>
      <c r="E23" s="45" t="s">
        <v>289</v>
      </c>
      <c r="F23" s="50">
        <f aca="true" t="shared" si="0" ref="F23:F28">SUM(G23:M23)</f>
        <v>1000000</v>
      </c>
      <c r="G23" s="50">
        <v>0</v>
      </c>
      <c r="H23" s="50">
        <v>0</v>
      </c>
      <c r="I23" s="50">
        <v>1000000</v>
      </c>
      <c r="J23" s="55">
        <v>0</v>
      </c>
      <c r="K23" s="55">
        <v>0</v>
      </c>
      <c r="L23" s="50">
        <v>0</v>
      </c>
      <c r="M23" s="50">
        <v>0</v>
      </c>
    </row>
    <row r="24" spans="1:13" ht="42.75" customHeight="1">
      <c r="A24" s="53" t="s">
        <v>44</v>
      </c>
      <c r="B24" s="4">
        <v>150</v>
      </c>
      <c r="C24" s="45" t="s">
        <v>43</v>
      </c>
      <c r="D24" s="4" t="s">
        <v>47</v>
      </c>
      <c r="E24" s="45" t="s">
        <v>289</v>
      </c>
      <c r="F24" s="50">
        <f t="shared" si="0"/>
        <v>0</v>
      </c>
      <c r="G24" s="50">
        <v>0</v>
      </c>
      <c r="H24" s="50">
        <v>0</v>
      </c>
      <c r="I24" s="50">
        <v>0</v>
      </c>
      <c r="J24" s="55">
        <v>0</v>
      </c>
      <c r="K24" s="55">
        <v>0</v>
      </c>
      <c r="L24" s="50">
        <v>0</v>
      </c>
      <c r="M24" s="50">
        <v>0</v>
      </c>
    </row>
    <row r="25" spans="1:13" ht="54.75" customHeight="1">
      <c r="A25" s="53" t="s">
        <v>44</v>
      </c>
      <c r="B25" s="4">
        <v>150</v>
      </c>
      <c r="C25" s="45" t="s">
        <v>43</v>
      </c>
      <c r="D25" s="4" t="s">
        <v>48</v>
      </c>
      <c r="E25" s="45" t="s">
        <v>289</v>
      </c>
      <c r="F25" s="50">
        <f t="shared" si="0"/>
        <v>24790</v>
      </c>
      <c r="G25" s="50">
        <v>0</v>
      </c>
      <c r="H25" s="50">
        <v>0</v>
      </c>
      <c r="I25" s="50">
        <v>24790</v>
      </c>
      <c r="J25" s="55">
        <v>0</v>
      </c>
      <c r="K25" s="55">
        <v>0</v>
      </c>
      <c r="L25" s="50">
        <v>0</v>
      </c>
      <c r="M25" s="50">
        <v>0</v>
      </c>
    </row>
    <row r="26" spans="1:13" ht="54.75" customHeight="1">
      <c r="A26" s="53" t="s">
        <v>44</v>
      </c>
      <c r="B26" s="4">
        <v>150</v>
      </c>
      <c r="C26" s="45" t="s">
        <v>43</v>
      </c>
      <c r="D26" s="4" t="s">
        <v>73</v>
      </c>
      <c r="E26" s="45" t="s">
        <v>289</v>
      </c>
      <c r="F26" s="50">
        <f t="shared" si="0"/>
        <v>607900</v>
      </c>
      <c r="G26" s="50">
        <v>0</v>
      </c>
      <c r="H26" s="50">
        <v>0</v>
      </c>
      <c r="I26" s="50">
        <v>607900</v>
      </c>
      <c r="J26" s="55">
        <v>0</v>
      </c>
      <c r="K26" s="55">
        <v>0</v>
      </c>
      <c r="L26" s="50">
        <v>0</v>
      </c>
      <c r="M26" s="50">
        <v>0</v>
      </c>
    </row>
    <row r="27" spans="1:13" ht="54.75" customHeight="1">
      <c r="A27" s="53" t="s">
        <v>44</v>
      </c>
      <c r="B27" s="4">
        <v>150</v>
      </c>
      <c r="C27" s="45" t="s">
        <v>43</v>
      </c>
      <c r="D27" s="4" t="s">
        <v>57</v>
      </c>
      <c r="E27" s="45" t="s">
        <v>289</v>
      </c>
      <c r="F27" s="50">
        <f t="shared" si="0"/>
        <v>90400</v>
      </c>
      <c r="G27" s="50">
        <v>0</v>
      </c>
      <c r="H27" s="50">
        <v>0</v>
      </c>
      <c r="I27" s="50">
        <v>90400</v>
      </c>
      <c r="J27" s="55">
        <v>0</v>
      </c>
      <c r="K27" s="55">
        <v>0</v>
      </c>
      <c r="L27" s="50">
        <v>0</v>
      </c>
      <c r="M27" s="50">
        <v>0</v>
      </c>
    </row>
    <row r="28" spans="1:13" ht="54.75" customHeight="1">
      <c r="A28" s="53" t="s">
        <v>44</v>
      </c>
      <c r="B28" s="4">
        <v>150</v>
      </c>
      <c r="C28" s="45" t="s">
        <v>43</v>
      </c>
      <c r="D28" s="4" t="s">
        <v>49</v>
      </c>
      <c r="E28" s="45" t="s">
        <v>289</v>
      </c>
      <c r="F28" s="50">
        <f t="shared" si="0"/>
        <v>16016</v>
      </c>
      <c r="G28" s="50">
        <v>0</v>
      </c>
      <c r="H28" s="50">
        <v>0</v>
      </c>
      <c r="I28" s="50">
        <v>16016</v>
      </c>
      <c r="J28" s="55">
        <v>0</v>
      </c>
      <c r="K28" s="55">
        <v>0</v>
      </c>
      <c r="L28" s="50">
        <v>0</v>
      </c>
      <c r="M28" s="50">
        <v>0</v>
      </c>
    </row>
    <row r="29" spans="1:13" ht="15.75">
      <c r="A29" s="53"/>
      <c r="B29" s="4"/>
      <c r="C29" s="45"/>
      <c r="D29" s="57"/>
      <c r="E29" s="45"/>
      <c r="F29" s="50"/>
      <c r="G29" s="50"/>
      <c r="H29" s="50"/>
      <c r="I29" s="50"/>
      <c r="J29" s="54"/>
      <c r="K29" s="54"/>
      <c r="L29" s="50"/>
      <c r="M29" s="50"/>
    </row>
    <row r="30" spans="1:15" ht="56.25" customHeight="1">
      <c r="A30" s="49" t="s">
        <v>13</v>
      </c>
      <c r="B30" s="4">
        <v>200</v>
      </c>
      <c r="C30" s="45" t="s">
        <v>35</v>
      </c>
      <c r="D30" s="57" t="s">
        <v>34</v>
      </c>
      <c r="E30" s="45" t="s">
        <v>35</v>
      </c>
      <c r="F30" s="50">
        <f>SUM(G30:L30)</f>
        <v>14676563.36</v>
      </c>
      <c r="G30" s="50">
        <f>G31+G42+G49</f>
        <v>12529060.36</v>
      </c>
      <c r="H30" s="50"/>
      <c r="I30" s="50">
        <f>I31+I49</f>
        <v>1739106</v>
      </c>
      <c r="J30" s="50">
        <f>J31+J42+J89</f>
        <v>0</v>
      </c>
      <c r="K30" s="50">
        <f>K31+K42+K89</f>
        <v>0</v>
      </c>
      <c r="L30" s="50">
        <f>L31+L42+L49</f>
        <v>408397</v>
      </c>
      <c r="M30" s="50">
        <v>0</v>
      </c>
      <c r="O30" s="58">
        <f>O33+O37+O55</f>
        <v>9469168</v>
      </c>
    </row>
    <row r="31" spans="1:13" ht="49.5" customHeight="1">
      <c r="A31" s="53" t="s">
        <v>14</v>
      </c>
      <c r="B31" s="4">
        <v>210</v>
      </c>
      <c r="C31" s="45" t="s">
        <v>50</v>
      </c>
      <c r="D31" s="57" t="s">
        <v>45</v>
      </c>
      <c r="E31" s="45" t="s">
        <v>35</v>
      </c>
      <c r="F31" s="50">
        <f aca="true" t="shared" si="1" ref="F31:M31">SUM(F33:F41)</f>
        <v>9469168</v>
      </c>
      <c r="G31" s="50">
        <f t="shared" si="1"/>
        <v>9173633</v>
      </c>
      <c r="H31" s="50">
        <f t="shared" si="1"/>
        <v>0</v>
      </c>
      <c r="I31" s="50">
        <f t="shared" si="1"/>
        <v>0</v>
      </c>
      <c r="J31" s="50">
        <f t="shared" si="1"/>
        <v>0</v>
      </c>
      <c r="K31" s="50">
        <f t="shared" si="1"/>
        <v>0</v>
      </c>
      <c r="L31" s="50">
        <f t="shared" si="1"/>
        <v>295535</v>
      </c>
      <c r="M31" s="50">
        <f t="shared" si="1"/>
        <v>0</v>
      </c>
    </row>
    <row r="32" spans="1:13" ht="15.75">
      <c r="A32" s="53" t="s">
        <v>15</v>
      </c>
      <c r="B32" s="4"/>
      <c r="C32" s="45"/>
      <c r="D32" s="57"/>
      <c r="E32" s="45"/>
      <c r="F32" s="50"/>
      <c r="G32" s="50"/>
      <c r="H32" s="50"/>
      <c r="I32" s="50"/>
      <c r="J32" s="55"/>
      <c r="K32" s="55"/>
      <c r="L32" s="50"/>
      <c r="M32" s="50"/>
    </row>
    <row r="33" spans="1:15" ht="32.25" customHeight="1">
      <c r="A33" s="53" t="s">
        <v>16</v>
      </c>
      <c r="B33" s="4">
        <v>211</v>
      </c>
      <c r="C33" s="45" t="s">
        <v>51</v>
      </c>
      <c r="D33" s="57" t="s">
        <v>41</v>
      </c>
      <c r="E33" s="45" t="s">
        <v>52</v>
      </c>
      <c r="F33" s="50">
        <f aca="true" t="shared" si="2" ref="F33:F41">SUM(G33:M33)</f>
        <v>1098837.05</v>
      </c>
      <c r="G33" s="50">
        <v>1098837.05</v>
      </c>
      <c r="H33" s="50">
        <v>0</v>
      </c>
      <c r="I33" s="50">
        <v>0</v>
      </c>
      <c r="J33" s="55">
        <v>0</v>
      </c>
      <c r="K33" s="55">
        <v>0</v>
      </c>
      <c r="L33" s="50">
        <v>0</v>
      </c>
      <c r="M33" s="50">
        <v>0</v>
      </c>
      <c r="O33" s="58">
        <f>SUM(F33:F36)</f>
        <v>7177756</v>
      </c>
    </row>
    <row r="34" spans="1:13" ht="53.25" customHeight="1">
      <c r="A34" s="53" t="s">
        <v>16</v>
      </c>
      <c r="B34" s="4">
        <v>211</v>
      </c>
      <c r="C34" s="45" t="s">
        <v>51</v>
      </c>
      <c r="D34" s="57" t="s">
        <v>286</v>
      </c>
      <c r="E34" s="45" t="s">
        <v>52</v>
      </c>
      <c r="F34" s="50">
        <f>G34+L34</f>
        <v>251400</v>
      </c>
      <c r="G34" s="50">
        <v>251400</v>
      </c>
      <c r="H34" s="50">
        <v>0</v>
      </c>
      <c r="I34" s="50">
        <v>0</v>
      </c>
      <c r="J34" s="55">
        <v>0</v>
      </c>
      <c r="K34" s="55">
        <v>0</v>
      </c>
      <c r="L34" s="50"/>
      <c r="M34" s="50">
        <v>0</v>
      </c>
    </row>
    <row r="35" spans="1:13" ht="51" customHeight="1">
      <c r="A35" s="53" t="s">
        <v>16</v>
      </c>
      <c r="B35" s="4">
        <v>211</v>
      </c>
      <c r="C35" s="45" t="s">
        <v>51</v>
      </c>
      <c r="D35" s="57" t="s">
        <v>285</v>
      </c>
      <c r="E35" s="45" t="s">
        <v>52</v>
      </c>
      <c r="F35" s="50">
        <f t="shared" si="2"/>
        <v>5600546.95</v>
      </c>
      <c r="G35" s="50">
        <v>5600546.95</v>
      </c>
      <c r="H35" s="50">
        <v>0</v>
      </c>
      <c r="I35" s="50">
        <v>0</v>
      </c>
      <c r="J35" s="55">
        <v>0</v>
      </c>
      <c r="K35" s="55">
        <v>0</v>
      </c>
      <c r="L35" s="50">
        <v>0</v>
      </c>
      <c r="M35" s="50">
        <v>0</v>
      </c>
    </row>
    <row r="36" spans="1:13" ht="68.25" customHeight="1">
      <c r="A36" s="53" t="s">
        <v>16</v>
      </c>
      <c r="B36" s="4">
        <v>211</v>
      </c>
      <c r="C36" s="45" t="s">
        <v>51</v>
      </c>
      <c r="D36" s="57" t="s">
        <v>53</v>
      </c>
      <c r="E36" s="45" t="s">
        <v>52</v>
      </c>
      <c r="F36" s="50">
        <f t="shared" si="2"/>
        <v>226972</v>
      </c>
      <c r="G36" s="50">
        <v>0</v>
      </c>
      <c r="H36" s="50">
        <v>0</v>
      </c>
      <c r="I36" s="50">
        <v>0</v>
      </c>
      <c r="J36" s="55">
        <v>0</v>
      </c>
      <c r="K36" s="55">
        <v>0</v>
      </c>
      <c r="L36" s="50">
        <v>226972</v>
      </c>
      <c r="M36" s="50">
        <v>0</v>
      </c>
    </row>
    <row r="37" spans="1:15" ht="31.5">
      <c r="A37" s="53" t="s">
        <v>17</v>
      </c>
      <c r="B37" s="4">
        <v>211</v>
      </c>
      <c r="C37" s="45" t="s">
        <v>54</v>
      </c>
      <c r="D37" s="57" t="s">
        <v>41</v>
      </c>
      <c r="E37" s="45" t="s">
        <v>55</v>
      </c>
      <c r="F37" s="50">
        <f t="shared" si="2"/>
        <v>331848.79</v>
      </c>
      <c r="G37" s="50">
        <v>331848.79</v>
      </c>
      <c r="H37" s="50">
        <v>0</v>
      </c>
      <c r="I37" s="50">
        <v>0</v>
      </c>
      <c r="J37" s="55">
        <v>0</v>
      </c>
      <c r="K37" s="55">
        <v>0</v>
      </c>
      <c r="L37" s="50">
        <v>0</v>
      </c>
      <c r="M37" s="50">
        <v>0</v>
      </c>
      <c r="O37" s="58">
        <f>SUM(F37:F40)</f>
        <v>2286412</v>
      </c>
    </row>
    <row r="38" spans="1:13" ht="31.5">
      <c r="A38" s="53" t="s">
        <v>17</v>
      </c>
      <c r="B38" s="4">
        <v>211</v>
      </c>
      <c r="C38" s="45" t="s">
        <v>54</v>
      </c>
      <c r="D38" s="57" t="s">
        <v>286</v>
      </c>
      <c r="E38" s="45" t="s">
        <v>55</v>
      </c>
      <c r="F38" s="50">
        <f t="shared" si="2"/>
        <v>193100</v>
      </c>
      <c r="G38" s="50">
        <v>193100</v>
      </c>
      <c r="H38" s="50">
        <v>0</v>
      </c>
      <c r="I38" s="50">
        <v>0</v>
      </c>
      <c r="J38" s="55">
        <v>0</v>
      </c>
      <c r="K38" s="55">
        <v>0</v>
      </c>
      <c r="L38" s="50">
        <v>0</v>
      </c>
      <c r="M38" s="50">
        <v>0</v>
      </c>
    </row>
    <row r="39" spans="1:13" ht="31.5">
      <c r="A39" s="53" t="s">
        <v>17</v>
      </c>
      <c r="B39" s="4">
        <v>211</v>
      </c>
      <c r="C39" s="45" t="s">
        <v>54</v>
      </c>
      <c r="D39" s="57" t="s">
        <v>285</v>
      </c>
      <c r="E39" s="45" t="s">
        <v>55</v>
      </c>
      <c r="F39" s="50">
        <f t="shared" si="2"/>
        <v>1692900.21</v>
      </c>
      <c r="G39" s="50">
        <v>1692900.21</v>
      </c>
      <c r="H39" s="50">
        <v>0</v>
      </c>
      <c r="I39" s="50">
        <v>0</v>
      </c>
      <c r="J39" s="55">
        <v>0</v>
      </c>
      <c r="K39" s="55">
        <v>0</v>
      </c>
      <c r="L39" s="50">
        <v>0</v>
      </c>
      <c r="M39" s="50">
        <v>0</v>
      </c>
    </row>
    <row r="40" spans="1:13" ht="31.5">
      <c r="A40" s="53" t="s">
        <v>17</v>
      </c>
      <c r="B40" s="4">
        <v>211</v>
      </c>
      <c r="C40" s="45" t="s">
        <v>54</v>
      </c>
      <c r="D40" s="57" t="s">
        <v>53</v>
      </c>
      <c r="E40" s="45" t="s">
        <v>55</v>
      </c>
      <c r="F40" s="50">
        <f t="shared" si="2"/>
        <v>68563</v>
      </c>
      <c r="G40" s="50">
        <v>0</v>
      </c>
      <c r="H40" s="50">
        <v>0</v>
      </c>
      <c r="I40" s="50">
        <v>0</v>
      </c>
      <c r="J40" s="55">
        <v>0</v>
      </c>
      <c r="K40" s="55">
        <v>0</v>
      </c>
      <c r="L40" s="50">
        <v>68563</v>
      </c>
      <c r="M40" s="50">
        <v>0</v>
      </c>
    </row>
    <row r="41" spans="1:13" ht="37.5" customHeight="1">
      <c r="A41" s="53" t="s">
        <v>310</v>
      </c>
      <c r="B41" s="4">
        <v>211</v>
      </c>
      <c r="C41" s="45" t="s">
        <v>51</v>
      </c>
      <c r="D41" s="57" t="s">
        <v>295</v>
      </c>
      <c r="E41" s="45" t="s">
        <v>296</v>
      </c>
      <c r="F41" s="50">
        <f t="shared" si="2"/>
        <v>5000</v>
      </c>
      <c r="G41" s="50">
        <v>5000</v>
      </c>
      <c r="H41" s="50">
        <v>0</v>
      </c>
      <c r="I41" s="50">
        <v>0</v>
      </c>
      <c r="J41" s="55">
        <v>0</v>
      </c>
      <c r="K41" s="55">
        <v>0</v>
      </c>
      <c r="L41" s="50">
        <v>0</v>
      </c>
      <c r="M41" s="50">
        <v>0</v>
      </c>
    </row>
    <row r="42" spans="1:15" ht="42.75" customHeight="1">
      <c r="A42" s="53" t="s">
        <v>58</v>
      </c>
      <c r="B42" s="4">
        <v>230</v>
      </c>
      <c r="C42" s="45" t="s">
        <v>35</v>
      </c>
      <c r="D42" s="57" t="s">
        <v>34</v>
      </c>
      <c r="E42" s="45" t="s">
        <v>60</v>
      </c>
      <c r="F42" s="50">
        <f>SUM(G42:L42)</f>
        <v>57299.3</v>
      </c>
      <c r="G42" s="50">
        <f>SUM(G44:G48)</f>
        <v>37299.3</v>
      </c>
      <c r="H42" s="50">
        <v>0</v>
      </c>
      <c r="I42" s="50">
        <v>0</v>
      </c>
      <c r="J42" s="55">
        <v>0</v>
      </c>
      <c r="K42" s="55">
        <v>0</v>
      </c>
      <c r="L42" s="50">
        <f>SUM(L44:L48)</f>
        <v>20000</v>
      </c>
      <c r="M42" s="50">
        <v>0</v>
      </c>
      <c r="O42" s="58">
        <f>SUM(F42)</f>
        <v>57299.3</v>
      </c>
    </row>
    <row r="43" spans="1:13" ht="12" customHeight="1">
      <c r="A43" s="53" t="s">
        <v>15</v>
      </c>
      <c r="B43" s="4"/>
      <c r="C43" s="45"/>
      <c r="D43" s="57"/>
      <c r="E43" s="45"/>
      <c r="F43" s="50"/>
      <c r="G43" s="50"/>
      <c r="H43" s="50"/>
      <c r="I43" s="50"/>
      <c r="J43" s="55"/>
      <c r="K43" s="55"/>
      <c r="L43" s="50"/>
      <c r="M43" s="50"/>
    </row>
    <row r="44" spans="1:13" ht="47.25">
      <c r="A44" s="53" t="s">
        <v>18</v>
      </c>
      <c r="B44" s="4">
        <v>230</v>
      </c>
      <c r="C44" s="45" t="s">
        <v>59</v>
      </c>
      <c r="D44" s="57" t="s">
        <v>41</v>
      </c>
      <c r="E44" s="45" t="s">
        <v>297</v>
      </c>
      <c r="F44" s="50">
        <f>G44</f>
        <v>13019.32</v>
      </c>
      <c r="G44" s="50">
        <v>13019.32</v>
      </c>
      <c r="H44" s="50">
        <v>0</v>
      </c>
      <c r="I44" s="50">
        <v>0</v>
      </c>
      <c r="J44" s="55">
        <v>0</v>
      </c>
      <c r="K44" s="55">
        <v>0</v>
      </c>
      <c r="L44" s="50">
        <v>0</v>
      </c>
      <c r="M44" s="50">
        <v>0</v>
      </c>
    </row>
    <row r="45" spans="1:13" ht="47.25">
      <c r="A45" s="53" t="s">
        <v>18</v>
      </c>
      <c r="B45" s="4">
        <v>230</v>
      </c>
      <c r="C45" s="45" t="s">
        <v>59</v>
      </c>
      <c r="D45" s="57" t="s">
        <v>291</v>
      </c>
      <c r="E45" s="45" t="s">
        <v>297</v>
      </c>
      <c r="F45" s="50">
        <f>G45</f>
        <v>24279.98</v>
      </c>
      <c r="G45" s="50">
        <v>24279.98</v>
      </c>
      <c r="H45" s="50">
        <v>0</v>
      </c>
      <c r="I45" s="50">
        <v>0</v>
      </c>
      <c r="J45" s="55">
        <v>0</v>
      </c>
      <c r="K45" s="55">
        <v>0</v>
      </c>
      <c r="L45" s="50">
        <v>0</v>
      </c>
      <c r="M45" s="50">
        <v>0</v>
      </c>
    </row>
    <row r="46" spans="1:13" ht="87" customHeight="1">
      <c r="A46" s="53" t="s">
        <v>311</v>
      </c>
      <c r="B46" s="4">
        <v>230</v>
      </c>
      <c r="C46" s="45" t="s">
        <v>62</v>
      </c>
      <c r="D46" s="57" t="s">
        <v>292</v>
      </c>
      <c r="E46" s="45" t="s">
        <v>298</v>
      </c>
      <c r="F46" s="50">
        <f>G46</f>
        <v>0</v>
      </c>
      <c r="G46" s="50">
        <v>0</v>
      </c>
      <c r="H46" s="50">
        <v>0</v>
      </c>
      <c r="I46" s="50">
        <v>0</v>
      </c>
      <c r="J46" s="55">
        <v>0</v>
      </c>
      <c r="K46" s="55">
        <v>0</v>
      </c>
      <c r="L46" s="50">
        <v>0</v>
      </c>
      <c r="M46" s="50">
        <v>0</v>
      </c>
    </row>
    <row r="47" spans="1:13" ht="31.5">
      <c r="A47" s="53" t="s">
        <v>19</v>
      </c>
      <c r="B47" s="4">
        <v>230</v>
      </c>
      <c r="C47" s="45" t="s">
        <v>61</v>
      </c>
      <c r="D47" s="57" t="s">
        <v>53</v>
      </c>
      <c r="E47" s="45" t="s">
        <v>297</v>
      </c>
      <c r="F47" s="50">
        <f>SUM(G47:M47)</f>
        <v>10000</v>
      </c>
      <c r="G47" s="50">
        <v>0</v>
      </c>
      <c r="H47" s="50">
        <v>0</v>
      </c>
      <c r="I47" s="50">
        <v>0</v>
      </c>
      <c r="J47" s="55">
        <v>0</v>
      </c>
      <c r="K47" s="55">
        <v>0</v>
      </c>
      <c r="L47" s="50">
        <v>10000</v>
      </c>
      <c r="M47" s="50">
        <v>0</v>
      </c>
    </row>
    <row r="48" spans="1:13" ht="81.75" customHeight="1">
      <c r="A48" s="53" t="s">
        <v>311</v>
      </c>
      <c r="B48" s="4">
        <v>230</v>
      </c>
      <c r="C48" s="45" t="s">
        <v>62</v>
      </c>
      <c r="D48" s="57" t="s">
        <v>53</v>
      </c>
      <c r="E48" s="45" t="s">
        <v>298</v>
      </c>
      <c r="F48" s="50">
        <f>SUM(G48:M48)</f>
        <v>10000</v>
      </c>
      <c r="G48" s="50">
        <v>0</v>
      </c>
      <c r="H48" s="50">
        <v>0</v>
      </c>
      <c r="I48" s="50">
        <v>0</v>
      </c>
      <c r="J48" s="55">
        <v>0</v>
      </c>
      <c r="K48" s="55">
        <v>0</v>
      </c>
      <c r="L48" s="50">
        <v>10000</v>
      </c>
      <c r="M48" s="50">
        <v>0</v>
      </c>
    </row>
    <row r="49" spans="1:13" ht="47.25">
      <c r="A49" s="53" t="s">
        <v>20</v>
      </c>
      <c r="B49" s="4">
        <v>260</v>
      </c>
      <c r="C49" s="45" t="s">
        <v>63</v>
      </c>
      <c r="D49" s="57" t="s">
        <v>34</v>
      </c>
      <c r="E49" s="45" t="s">
        <v>35</v>
      </c>
      <c r="F49" s="50">
        <f>G49+I49+L49</f>
        <v>5150096.06</v>
      </c>
      <c r="G49" s="50">
        <f>SUM(G51:G88)</f>
        <v>3318128.0599999996</v>
      </c>
      <c r="H49" s="50"/>
      <c r="I49" s="50">
        <f>SUM(I51:I88)</f>
        <v>1739106</v>
      </c>
      <c r="J49" s="55">
        <v>0</v>
      </c>
      <c r="K49" s="55">
        <v>0</v>
      </c>
      <c r="L49" s="50">
        <f>SUM(L51:L88)</f>
        <v>92862</v>
      </c>
      <c r="M49" s="50">
        <v>0</v>
      </c>
    </row>
    <row r="50" spans="1:13" ht="14.25" customHeight="1">
      <c r="A50" s="53" t="s">
        <v>15</v>
      </c>
      <c r="B50" s="4"/>
      <c r="C50" s="45"/>
      <c r="D50" s="57"/>
      <c r="E50" s="45"/>
      <c r="F50" s="50"/>
      <c r="G50" s="50"/>
      <c r="H50" s="50"/>
      <c r="I50" s="50"/>
      <c r="J50" s="55"/>
      <c r="K50" s="55"/>
      <c r="L50" s="113"/>
      <c r="M50" s="113"/>
    </row>
    <row r="51" spans="1:15" ht="31.5">
      <c r="A51" s="53" t="s">
        <v>21</v>
      </c>
      <c r="B51" s="4">
        <v>260</v>
      </c>
      <c r="C51" s="45" t="s">
        <v>63</v>
      </c>
      <c r="D51" s="57" t="s">
        <v>41</v>
      </c>
      <c r="E51" s="45" t="s">
        <v>64</v>
      </c>
      <c r="F51" s="50">
        <f aca="true" t="shared" si="3" ref="F51:F88">SUM(G51:M51)</f>
        <v>15368.76</v>
      </c>
      <c r="G51" s="59">
        <v>15368.76</v>
      </c>
      <c r="H51" s="59">
        <v>0</v>
      </c>
      <c r="I51" s="59">
        <v>0</v>
      </c>
      <c r="J51" s="55">
        <v>0</v>
      </c>
      <c r="K51" s="55">
        <v>0</v>
      </c>
      <c r="L51" s="50">
        <v>0</v>
      </c>
      <c r="M51" s="50">
        <v>0</v>
      </c>
      <c r="O51" s="58">
        <f>SUM(F51:F52)</f>
        <v>76208.66</v>
      </c>
    </row>
    <row r="52" spans="1:13" ht="31.5">
      <c r="A52" s="53" t="s">
        <v>21</v>
      </c>
      <c r="B52" s="4">
        <v>260</v>
      </c>
      <c r="C52" s="45" t="s">
        <v>63</v>
      </c>
      <c r="D52" s="57" t="s">
        <v>291</v>
      </c>
      <c r="E52" s="45" t="s">
        <v>64</v>
      </c>
      <c r="F52" s="50">
        <f t="shared" si="3"/>
        <v>60839.9</v>
      </c>
      <c r="G52" s="59">
        <v>60839.9</v>
      </c>
      <c r="H52" s="59">
        <v>0</v>
      </c>
      <c r="I52" s="59">
        <v>0</v>
      </c>
      <c r="J52" s="55">
        <v>0</v>
      </c>
      <c r="K52" s="55">
        <v>0</v>
      </c>
      <c r="L52" s="50">
        <v>0</v>
      </c>
      <c r="M52" s="50">
        <v>0</v>
      </c>
    </row>
    <row r="53" spans="1:13" ht="28.5" customHeight="1">
      <c r="A53" s="53" t="s">
        <v>22</v>
      </c>
      <c r="B53" s="4">
        <v>260</v>
      </c>
      <c r="C53" s="45" t="s">
        <v>63</v>
      </c>
      <c r="D53" s="57" t="s">
        <v>292</v>
      </c>
      <c r="E53" s="45" t="s">
        <v>65</v>
      </c>
      <c r="F53" s="50">
        <f t="shared" si="3"/>
        <v>38740</v>
      </c>
      <c r="G53" s="59">
        <v>38740</v>
      </c>
      <c r="H53" s="59">
        <v>0</v>
      </c>
      <c r="I53" s="59">
        <v>0</v>
      </c>
      <c r="J53" s="55">
        <v>0</v>
      </c>
      <c r="K53" s="55">
        <v>0</v>
      </c>
      <c r="L53" s="50">
        <v>0</v>
      </c>
      <c r="M53" s="50">
        <v>0</v>
      </c>
    </row>
    <row r="54" spans="1:13" ht="28.5" customHeight="1">
      <c r="A54" s="53" t="s">
        <v>22</v>
      </c>
      <c r="B54" s="4">
        <v>260</v>
      </c>
      <c r="C54" s="45" t="s">
        <v>63</v>
      </c>
      <c r="D54" s="57" t="s">
        <v>294</v>
      </c>
      <c r="E54" s="45" t="s">
        <v>65</v>
      </c>
      <c r="F54" s="50">
        <f t="shared" si="3"/>
        <v>177827</v>
      </c>
      <c r="G54" s="59">
        <v>177827</v>
      </c>
      <c r="H54" s="59">
        <v>0</v>
      </c>
      <c r="I54" s="59">
        <v>0</v>
      </c>
      <c r="J54" s="55">
        <v>0</v>
      </c>
      <c r="K54" s="55">
        <v>0</v>
      </c>
      <c r="L54" s="50">
        <v>0</v>
      </c>
      <c r="M54" s="50">
        <v>0</v>
      </c>
    </row>
    <row r="55" spans="1:15" ht="30" customHeight="1">
      <c r="A55" s="53" t="s">
        <v>22</v>
      </c>
      <c r="B55" s="4">
        <v>211</v>
      </c>
      <c r="C55" s="45" t="s">
        <v>56</v>
      </c>
      <c r="D55" s="57" t="s">
        <v>41</v>
      </c>
      <c r="E55" s="45" t="s">
        <v>65</v>
      </c>
      <c r="F55" s="50">
        <f>SUM(G55:M55)</f>
        <v>15400</v>
      </c>
      <c r="G55" s="59">
        <v>15400</v>
      </c>
      <c r="H55" s="59">
        <v>0</v>
      </c>
      <c r="I55" s="59">
        <v>0</v>
      </c>
      <c r="J55" s="55">
        <v>0</v>
      </c>
      <c r="K55" s="55">
        <v>0</v>
      </c>
      <c r="L55" s="50">
        <v>0</v>
      </c>
      <c r="M55" s="50">
        <v>0</v>
      </c>
      <c r="O55" s="58">
        <f>SUM(F41:F41)</f>
        <v>5000</v>
      </c>
    </row>
    <row r="56" spans="1:13" ht="30" customHeight="1">
      <c r="A56" s="53" t="s">
        <v>22</v>
      </c>
      <c r="B56" s="4">
        <v>211</v>
      </c>
      <c r="C56" s="45" t="s">
        <v>290</v>
      </c>
      <c r="D56" s="57" t="s">
        <v>291</v>
      </c>
      <c r="E56" s="45" t="s">
        <v>65</v>
      </c>
      <c r="F56" s="50">
        <f>SUM(G56:M56)</f>
        <v>30000</v>
      </c>
      <c r="G56" s="59">
        <v>30000</v>
      </c>
      <c r="H56" s="59">
        <v>0</v>
      </c>
      <c r="I56" s="59">
        <v>0</v>
      </c>
      <c r="J56" s="55">
        <v>0</v>
      </c>
      <c r="K56" s="55">
        <v>0</v>
      </c>
      <c r="L56" s="50">
        <v>0</v>
      </c>
      <c r="M56" s="50">
        <v>0</v>
      </c>
    </row>
    <row r="57" spans="1:15" ht="33.75" customHeight="1">
      <c r="A57" s="53" t="s">
        <v>66</v>
      </c>
      <c r="B57" s="4">
        <v>260</v>
      </c>
      <c r="C57" s="45" t="s">
        <v>63</v>
      </c>
      <c r="D57" s="57" t="s">
        <v>41</v>
      </c>
      <c r="E57" s="45" t="s">
        <v>67</v>
      </c>
      <c r="F57" s="50">
        <f t="shared" si="3"/>
        <v>135277.69</v>
      </c>
      <c r="G57" s="59">
        <v>135277.69</v>
      </c>
      <c r="H57" s="59">
        <v>0</v>
      </c>
      <c r="I57" s="59">
        <v>0</v>
      </c>
      <c r="J57" s="55">
        <v>0</v>
      </c>
      <c r="K57" s="55">
        <v>0</v>
      </c>
      <c r="L57" s="50">
        <v>0</v>
      </c>
      <c r="M57" s="50">
        <v>0</v>
      </c>
      <c r="O57" s="58">
        <f>SUM(F57:F58)</f>
        <v>606093.98</v>
      </c>
    </row>
    <row r="58" spans="1:13" ht="32.25" customHeight="1">
      <c r="A58" s="53" t="s">
        <v>66</v>
      </c>
      <c r="B58" s="4">
        <v>260</v>
      </c>
      <c r="C58" s="45" t="s">
        <v>63</v>
      </c>
      <c r="D58" s="57" t="s">
        <v>291</v>
      </c>
      <c r="E58" s="45" t="s">
        <v>67</v>
      </c>
      <c r="F58" s="50">
        <f t="shared" si="3"/>
        <v>470816.29</v>
      </c>
      <c r="G58" s="59">
        <v>470816.29</v>
      </c>
      <c r="H58" s="59">
        <v>0</v>
      </c>
      <c r="I58" s="59">
        <v>0</v>
      </c>
      <c r="J58" s="55">
        <v>0</v>
      </c>
      <c r="K58" s="55">
        <v>0</v>
      </c>
      <c r="L58" s="50">
        <v>0</v>
      </c>
      <c r="M58" s="50">
        <v>0</v>
      </c>
    </row>
    <row r="59" spans="1:15" ht="38.25" customHeight="1">
      <c r="A59" s="53" t="s">
        <v>69</v>
      </c>
      <c r="B59" s="4">
        <v>260</v>
      </c>
      <c r="C59" s="45" t="s">
        <v>63</v>
      </c>
      <c r="D59" s="57" t="s">
        <v>41</v>
      </c>
      <c r="E59" s="45" t="s">
        <v>68</v>
      </c>
      <c r="F59" s="50">
        <f t="shared" si="3"/>
        <v>115782.26</v>
      </c>
      <c r="G59" s="59">
        <v>115782.26</v>
      </c>
      <c r="H59" s="59">
        <v>0</v>
      </c>
      <c r="I59" s="59">
        <v>0</v>
      </c>
      <c r="J59" s="55">
        <v>0</v>
      </c>
      <c r="K59" s="55">
        <v>0</v>
      </c>
      <c r="L59" s="50">
        <v>0</v>
      </c>
      <c r="M59" s="50">
        <v>0</v>
      </c>
      <c r="O59" s="58">
        <f>SUM(F59:F63)</f>
        <v>475192.42</v>
      </c>
    </row>
    <row r="60" spans="1:13" ht="33" customHeight="1">
      <c r="A60" s="53" t="s">
        <v>69</v>
      </c>
      <c r="B60" s="4">
        <v>260</v>
      </c>
      <c r="C60" s="45" t="s">
        <v>63</v>
      </c>
      <c r="D60" s="57" t="s">
        <v>291</v>
      </c>
      <c r="E60" s="45" t="s">
        <v>68</v>
      </c>
      <c r="F60" s="50">
        <f t="shared" si="3"/>
        <v>321893.16</v>
      </c>
      <c r="G60" s="59">
        <v>321893.16</v>
      </c>
      <c r="H60" s="59">
        <v>0</v>
      </c>
      <c r="I60" s="59">
        <v>0</v>
      </c>
      <c r="J60" s="55">
        <v>0</v>
      </c>
      <c r="K60" s="55">
        <v>0</v>
      </c>
      <c r="L60" s="50">
        <v>0</v>
      </c>
      <c r="M60" s="50">
        <v>0</v>
      </c>
    </row>
    <row r="61" spans="1:13" ht="31.5">
      <c r="A61" s="53" t="s">
        <v>69</v>
      </c>
      <c r="B61" s="4">
        <v>260</v>
      </c>
      <c r="C61" s="45" t="s">
        <v>63</v>
      </c>
      <c r="D61" s="57" t="s">
        <v>300</v>
      </c>
      <c r="E61" s="45" t="s">
        <v>68</v>
      </c>
      <c r="F61" s="50">
        <f t="shared" si="3"/>
        <v>10300</v>
      </c>
      <c r="G61" s="59">
        <v>0</v>
      </c>
      <c r="H61" s="59">
        <v>0</v>
      </c>
      <c r="I61" s="59">
        <v>0</v>
      </c>
      <c r="J61" s="55">
        <v>0</v>
      </c>
      <c r="K61" s="55">
        <v>0</v>
      </c>
      <c r="L61" s="50">
        <v>10300</v>
      </c>
      <c r="M61" s="50">
        <v>0</v>
      </c>
    </row>
    <row r="62" spans="1:13" ht="31.5">
      <c r="A62" s="53" t="s">
        <v>69</v>
      </c>
      <c r="B62" s="4">
        <v>260</v>
      </c>
      <c r="C62" s="45" t="s">
        <v>63</v>
      </c>
      <c r="D62" s="57" t="s">
        <v>48</v>
      </c>
      <c r="E62" s="45" t="s">
        <v>68</v>
      </c>
      <c r="F62" s="50">
        <f t="shared" si="3"/>
        <v>24790</v>
      </c>
      <c r="G62" s="59">
        <v>0</v>
      </c>
      <c r="H62" s="59">
        <v>0</v>
      </c>
      <c r="I62" s="59">
        <v>24790</v>
      </c>
      <c r="J62" s="55">
        <v>0</v>
      </c>
      <c r="K62" s="55">
        <v>0</v>
      </c>
      <c r="L62" s="50">
        <v>0</v>
      </c>
      <c r="M62" s="50">
        <v>0</v>
      </c>
    </row>
    <row r="63" spans="1:13" ht="33" customHeight="1">
      <c r="A63" s="53" t="s">
        <v>69</v>
      </c>
      <c r="B63" s="4">
        <v>260</v>
      </c>
      <c r="C63" s="45" t="s">
        <v>63</v>
      </c>
      <c r="D63" s="57" t="s">
        <v>70</v>
      </c>
      <c r="E63" s="45" t="s">
        <v>68</v>
      </c>
      <c r="F63" s="50">
        <f t="shared" si="3"/>
        <v>2427</v>
      </c>
      <c r="G63" s="59">
        <v>0</v>
      </c>
      <c r="H63" s="59">
        <v>0</v>
      </c>
      <c r="I63" s="59">
        <v>2427</v>
      </c>
      <c r="J63" s="55">
        <v>0</v>
      </c>
      <c r="K63" s="55">
        <v>0</v>
      </c>
      <c r="L63" s="50">
        <v>0</v>
      </c>
      <c r="M63" s="50">
        <v>0</v>
      </c>
    </row>
    <row r="64" spans="1:15" ht="31.5">
      <c r="A64" s="53" t="s">
        <v>72</v>
      </c>
      <c r="B64" s="4">
        <v>260</v>
      </c>
      <c r="C64" s="45" t="s">
        <v>63</v>
      </c>
      <c r="D64" s="57" t="s">
        <v>41</v>
      </c>
      <c r="E64" s="45" t="s">
        <v>71</v>
      </c>
      <c r="F64" s="50">
        <f t="shared" si="3"/>
        <v>99841.84</v>
      </c>
      <c r="G64" s="59">
        <v>99841.84</v>
      </c>
      <c r="H64" s="59">
        <v>0</v>
      </c>
      <c r="I64" s="59">
        <v>0</v>
      </c>
      <c r="J64" s="55">
        <v>0</v>
      </c>
      <c r="K64" s="55">
        <v>0</v>
      </c>
      <c r="L64" s="50">
        <v>0</v>
      </c>
      <c r="M64" s="50">
        <v>0</v>
      </c>
      <c r="O64" s="58">
        <f>SUM(F64:F69)</f>
        <v>1282618.24</v>
      </c>
    </row>
    <row r="65" spans="1:13" ht="31.5">
      <c r="A65" s="53" t="s">
        <v>72</v>
      </c>
      <c r="B65" s="4">
        <v>260</v>
      </c>
      <c r="C65" s="45" t="s">
        <v>63</v>
      </c>
      <c r="D65" s="57" t="s">
        <v>309</v>
      </c>
      <c r="E65" s="45" t="s">
        <v>71</v>
      </c>
      <c r="F65" s="50">
        <f t="shared" si="3"/>
        <v>104550</v>
      </c>
      <c r="G65" s="59">
        <v>104550</v>
      </c>
      <c r="H65" s="59">
        <v>0</v>
      </c>
      <c r="I65" s="59">
        <v>0</v>
      </c>
      <c r="J65" s="55">
        <v>0</v>
      </c>
      <c r="K65" s="55">
        <v>0</v>
      </c>
      <c r="L65" s="50">
        <v>0</v>
      </c>
      <c r="M65" s="50">
        <v>0</v>
      </c>
    </row>
    <row r="66" spans="1:13" ht="31.5">
      <c r="A66" s="53" t="s">
        <v>72</v>
      </c>
      <c r="B66" s="4">
        <v>260</v>
      </c>
      <c r="C66" s="45" t="s">
        <v>63</v>
      </c>
      <c r="D66" s="57" t="s">
        <v>291</v>
      </c>
      <c r="E66" s="45" t="s">
        <v>71</v>
      </c>
      <c r="F66" s="50">
        <f t="shared" si="3"/>
        <v>934456.4</v>
      </c>
      <c r="G66" s="59">
        <v>934456.4</v>
      </c>
      <c r="H66" s="59">
        <v>0</v>
      </c>
      <c r="I66" s="59">
        <v>0</v>
      </c>
      <c r="J66" s="55">
        <v>0</v>
      </c>
      <c r="K66" s="55">
        <v>0</v>
      </c>
      <c r="L66" s="50">
        <v>0</v>
      </c>
      <c r="M66" s="50">
        <v>0</v>
      </c>
    </row>
    <row r="67" spans="1:13" ht="31.5">
      <c r="A67" s="53" t="s">
        <v>72</v>
      </c>
      <c r="B67" s="4">
        <v>260</v>
      </c>
      <c r="C67" s="45" t="s">
        <v>63</v>
      </c>
      <c r="D67" s="57" t="s">
        <v>299</v>
      </c>
      <c r="E67" s="45" t="s">
        <v>71</v>
      </c>
      <c r="F67" s="50">
        <f t="shared" si="3"/>
        <v>10300</v>
      </c>
      <c r="G67" s="59">
        <v>0</v>
      </c>
      <c r="H67" s="59">
        <v>0</v>
      </c>
      <c r="I67" s="59">
        <v>0</v>
      </c>
      <c r="J67" s="55">
        <v>0</v>
      </c>
      <c r="K67" s="55">
        <v>0</v>
      </c>
      <c r="L67" s="50">
        <v>10300</v>
      </c>
      <c r="M67" s="50">
        <v>0</v>
      </c>
    </row>
    <row r="68" spans="1:13" ht="34.5" customHeight="1">
      <c r="A68" s="53" t="s">
        <v>72</v>
      </c>
      <c r="B68" s="4">
        <v>260</v>
      </c>
      <c r="C68" s="45" t="s">
        <v>63</v>
      </c>
      <c r="D68" s="57" t="s">
        <v>49</v>
      </c>
      <c r="E68" s="45" t="s">
        <v>71</v>
      </c>
      <c r="F68" s="50">
        <f t="shared" si="3"/>
        <v>13589</v>
      </c>
      <c r="G68" s="59">
        <v>0</v>
      </c>
      <c r="H68" s="59">
        <v>0</v>
      </c>
      <c r="I68" s="59">
        <v>13589</v>
      </c>
      <c r="J68" s="55">
        <v>0</v>
      </c>
      <c r="K68" s="55">
        <v>0</v>
      </c>
      <c r="L68" s="50">
        <v>0</v>
      </c>
      <c r="M68" s="50">
        <v>0</v>
      </c>
    </row>
    <row r="69" spans="1:13" ht="33" customHeight="1">
      <c r="A69" s="53" t="s">
        <v>72</v>
      </c>
      <c r="B69" s="4">
        <v>260</v>
      </c>
      <c r="C69" s="45" t="s">
        <v>63</v>
      </c>
      <c r="D69" s="57" t="s">
        <v>73</v>
      </c>
      <c r="E69" s="45" t="s">
        <v>71</v>
      </c>
      <c r="F69" s="50">
        <f t="shared" si="3"/>
        <v>119881</v>
      </c>
      <c r="G69" s="59">
        <v>0</v>
      </c>
      <c r="H69" s="59">
        <v>0</v>
      </c>
      <c r="I69" s="59">
        <v>119881</v>
      </c>
      <c r="J69" s="55">
        <v>0</v>
      </c>
      <c r="K69" s="55">
        <v>0</v>
      </c>
      <c r="L69" s="50">
        <v>0</v>
      </c>
      <c r="M69" s="50">
        <v>0</v>
      </c>
    </row>
    <row r="70" spans="1:13" ht="33" customHeight="1">
      <c r="A70" s="53" t="s">
        <v>72</v>
      </c>
      <c r="B70" s="4">
        <v>260</v>
      </c>
      <c r="C70" s="45" t="s">
        <v>290</v>
      </c>
      <c r="D70" s="57" t="s">
        <v>57</v>
      </c>
      <c r="E70" s="45" t="s">
        <v>71</v>
      </c>
      <c r="F70" s="50">
        <f t="shared" si="3"/>
        <v>90400</v>
      </c>
      <c r="G70" s="59">
        <v>0</v>
      </c>
      <c r="H70" s="59">
        <v>0</v>
      </c>
      <c r="I70" s="59">
        <v>90400</v>
      </c>
      <c r="J70" s="55">
        <v>0</v>
      </c>
      <c r="K70" s="55">
        <v>0</v>
      </c>
      <c r="L70" s="50">
        <v>0</v>
      </c>
      <c r="M70" s="50">
        <v>0</v>
      </c>
    </row>
    <row r="71" spans="1:13" ht="30" customHeight="1">
      <c r="A71" s="53" t="s">
        <v>72</v>
      </c>
      <c r="B71" s="4">
        <v>211</v>
      </c>
      <c r="C71" s="45" t="s">
        <v>290</v>
      </c>
      <c r="D71" s="57" t="s">
        <v>293</v>
      </c>
      <c r="E71" s="45" t="s">
        <v>71</v>
      </c>
      <c r="F71" s="50">
        <f>G71</f>
        <v>107500</v>
      </c>
      <c r="G71" s="59">
        <v>107500</v>
      </c>
      <c r="H71" s="59">
        <v>0</v>
      </c>
      <c r="I71" s="59">
        <v>0</v>
      </c>
      <c r="J71" s="55">
        <v>0</v>
      </c>
      <c r="K71" s="55">
        <v>0</v>
      </c>
      <c r="L71" s="50">
        <v>0</v>
      </c>
      <c r="M71" s="50">
        <v>0</v>
      </c>
    </row>
    <row r="72" spans="1:13" ht="30" customHeight="1">
      <c r="A72" s="53" t="s">
        <v>72</v>
      </c>
      <c r="B72" s="4">
        <v>211</v>
      </c>
      <c r="C72" s="45" t="s">
        <v>56</v>
      </c>
      <c r="D72" s="57" t="s">
        <v>285</v>
      </c>
      <c r="E72" s="45" t="s">
        <v>71</v>
      </c>
      <c r="F72" s="50">
        <f>SUM(G72:M72)</f>
        <v>47800</v>
      </c>
      <c r="G72" s="59">
        <v>47800</v>
      </c>
      <c r="H72" s="59">
        <v>0</v>
      </c>
      <c r="I72" s="59">
        <v>0</v>
      </c>
      <c r="J72" s="55">
        <v>0</v>
      </c>
      <c r="K72" s="55">
        <v>0</v>
      </c>
      <c r="L72" s="50">
        <v>0</v>
      </c>
      <c r="M72" s="50">
        <v>0</v>
      </c>
    </row>
    <row r="73" spans="1:13" ht="30" customHeight="1">
      <c r="A73" s="53" t="s">
        <v>72</v>
      </c>
      <c r="B73" s="4">
        <v>211</v>
      </c>
      <c r="C73" s="45" t="s">
        <v>56</v>
      </c>
      <c r="D73" s="57" t="s">
        <v>288</v>
      </c>
      <c r="E73" s="45" t="s">
        <v>71</v>
      </c>
      <c r="F73" s="50">
        <f>SUM(G73:M73)</f>
        <v>18350</v>
      </c>
      <c r="G73" s="59">
        <v>18350</v>
      </c>
      <c r="H73" s="59">
        <v>0</v>
      </c>
      <c r="I73" s="59">
        <v>0</v>
      </c>
      <c r="J73" s="55">
        <v>0</v>
      </c>
      <c r="K73" s="55">
        <v>0</v>
      </c>
      <c r="L73" s="50">
        <v>0</v>
      </c>
      <c r="M73" s="50">
        <v>0</v>
      </c>
    </row>
    <row r="74" spans="1:13" ht="31.5">
      <c r="A74" s="53" t="s">
        <v>72</v>
      </c>
      <c r="B74" s="4">
        <v>211</v>
      </c>
      <c r="C74" s="45" t="s">
        <v>56</v>
      </c>
      <c r="D74" s="57" t="s">
        <v>53</v>
      </c>
      <c r="E74" s="45" t="s">
        <v>71</v>
      </c>
      <c r="F74" s="50">
        <f>SUM(G74:M74)</f>
        <v>7500</v>
      </c>
      <c r="G74" s="59">
        <v>0</v>
      </c>
      <c r="H74" s="59">
        <v>0</v>
      </c>
      <c r="I74" s="59">
        <v>0</v>
      </c>
      <c r="J74" s="55">
        <v>0</v>
      </c>
      <c r="K74" s="55">
        <v>0</v>
      </c>
      <c r="L74" s="50">
        <v>7500</v>
      </c>
      <c r="M74" s="50">
        <v>0</v>
      </c>
    </row>
    <row r="75" spans="1:15" ht="34.5" customHeight="1">
      <c r="A75" s="53" t="s">
        <v>23</v>
      </c>
      <c r="B75" s="4">
        <v>260</v>
      </c>
      <c r="C75" s="45" t="s">
        <v>63</v>
      </c>
      <c r="D75" s="57" t="s">
        <v>46</v>
      </c>
      <c r="E75" s="45" t="s">
        <v>74</v>
      </c>
      <c r="F75" s="50">
        <f t="shared" si="3"/>
        <v>1000000</v>
      </c>
      <c r="G75" s="59">
        <v>0</v>
      </c>
      <c r="H75" s="59">
        <v>0</v>
      </c>
      <c r="I75" s="59">
        <v>1000000</v>
      </c>
      <c r="J75" s="55">
        <v>0</v>
      </c>
      <c r="K75" s="55">
        <v>0</v>
      </c>
      <c r="L75" s="59">
        <v>0</v>
      </c>
      <c r="M75" s="59">
        <v>0</v>
      </c>
      <c r="O75" s="58">
        <f>SUM(F75:F76)</f>
        <v>1020000</v>
      </c>
    </row>
    <row r="76" spans="1:13" ht="33.75" customHeight="1">
      <c r="A76" s="53" t="s">
        <v>23</v>
      </c>
      <c r="B76" s="4">
        <v>260</v>
      </c>
      <c r="C76" s="45" t="s">
        <v>63</v>
      </c>
      <c r="D76" s="57" t="s">
        <v>299</v>
      </c>
      <c r="E76" s="45" t="s">
        <v>74</v>
      </c>
      <c r="F76" s="50">
        <f t="shared" si="3"/>
        <v>20000</v>
      </c>
      <c r="G76" s="59">
        <v>0</v>
      </c>
      <c r="H76" s="59">
        <v>0</v>
      </c>
      <c r="I76" s="59">
        <v>0</v>
      </c>
      <c r="J76" s="55">
        <v>0</v>
      </c>
      <c r="K76" s="55">
        <v>0</v>
      </c>
      <c r="L76" s="59">
        <v>20000</v>
      </c>
      <c r="M76" s="59">
        <v>0</v>
      </c>
    </row>
    <row r="77" spans="1:15" ht="39" customHeight="1">
      <c r="A77" s="53" t="s">
        <v>312</v>
      </c>
      <c r="B77" s="4">
        <v>260</v>
      </c>
      <c r="C77" s="45" t="s">
        <v>63</v>
      </c>
      <c r="D77" s="57" t="s">
        <v>41</v>
      </c>
      <c r="E77" s="45" t="s">
        <v>301</v>
      </c>
      <c r="F77" s="50">
        <f t="shared" si="3"/>
        <v>921.39</v>
      </c>
      <c r="G77" s="59">
        <v>921.39</v>
      </c>
      <c r="H77" s="59">
        <v>0</v>
      </c>
      <c r="I77" s="59">
        <v>0</v>
      </c>
      <c r="J77" s="55">
        <v>0</v>
      </c>
      <c r="K77" s="55">
        <v>0</v>
      </c>
      <c r="L77" s="50">
        <v>0</v>
      </c>
      <c r="M77" s="50">
        <v>0</v>
      </c>
      <c r="O77" s="58">
        <f>SUM(F77:F80)</f>
        <v>137293.87</v>
      </c>
    </row>
    <row r="78" spans="1:13" ht="78.75">
      <c r="A78" s="53" t="s">
        <v>312</v>
      </c>
      <c r="B78" s="4">
        <v>260</v>
      </c>
      <c r="C78" s="45" t="s">
        <v>63</v>
      </c>
      <c r="D78" s="57" t="s">
        <v>285</v>
      </c>
      <c r="E78" s="45" t="s">
        <v>301</v>
      </c>
      <c r="F78" s="50">
        <f t="shared" si="3"/>
        <v>4820.4</v>
      </c>
      <c r="G78" s="59">
        <v>4820.4</v>
      </c>
      <c r="H78" s="59">
        <v>0</v>
      </c>
      <c r="I78" s="59">
        <v>0</v>
      </c>
      <c r="J78" s="55">
        <v>0</v>
      </c>
      <c r="K78" s="55">
        <v>0</v>
      </c>
      <c r="L78" s="50">
        <v>0</v>
      </c>
      <c r="M78" s="50">
        <v>0</v>
      </c>
    </row>
    <row r="79" spans="1:13" ht="35.25" customHeight="1">
      <c r="A79" s="53" t="s">
        <v>313</v>
      </c>
      <c r="B79" s="4">
        <v>260</v>
      </c>
      <c r="C79" s="45" t="s">
        <v>63</v>
      </c>
      <c r="D79" s="57" t="s">
        <v>41</v>
      </c>
      <c r="E79" s="45" t="s">
        <v>302</v>
      </c>
      <c r="F79" s="50">
        <f t="shared" si="3"/>
        <v>36214.28</v>
      </c>
      <c r="G79" s="59">
        <v>36214.28</v>
      </c>
      <c r="H79" s="59">
        <v>0</v>
      </c>
      <c r="I79" s="59">
        <v>0</v>
      </c>
      <c r="J79" s="55">
        <v>0</v>
      </c>
      <c r="K79" s="55">
        <v>0</v>
      </c>
      <c r="L79" s="50">
        <v>0</v>
      </c>
      <c r="M79" s="50">
        <v>0</v>
      </c>
    </row>
    <row r="80" spans="1:13" ht="36.75" customHeight="1">
      <c r="A80" s="53" t="s">
        <v>313</v>
      </c>
      <c r="B80" s="4">
        <v>260</v>
      </c>
      <c r="C80" s="45" t="s">
        <v>63</v>
      </c>
      <c r="D80" s="57" t="s">
        <v>285</v>
      </c>
      <c r="E80" s="45" t="s">
        <v>302</v>
      </c>
      <c r="F80" s="50">
        <f t="shared" si="3"/>
        <v>95337.8</v>
      </c>
      <c r="G80" s="59">
        <v>95337.8</v>
      </c>
      <c r="H80" s="59">
        <v>0</v>
      </c>
      <c r="I80" s="59">
        <v>0</v>
      </c>
      <c r="J80" s="55">
        <v>0</v>
      </c>
      <c r="K80" s="55">
        <v>0</v>
      </c>
      <c r="L80" s="50">
        <v>0</v>
      </c>
      <c r="M80" s="50">
        <v>0</v>
      </c>
    </row>
    <row r="81" spans="1:15" ht="32.25" customHeight="1">
      <c r="A81" s="53" t="s">
        <v>314</v>
      </c>
      <c r="B81" s="4">
        <v>260</v>
      </c>
      <c r="C81" s="45" t="s">
        <v>303</v>
      </c>
      <c r="D81" s="57" t="s">
        <v>291</v>
      </c>
      <c r="E81" s="45" t="s">
        <v>304</v>
      </c>
      <c r="F81" s="50">
        <f t="shared" si="3"/>
        <v>313146.42</v>
      </c>
      <c r="G81" s="59">
        <v>313146.42</v>
      </c>
      <c r="H81" s="59">
        <v>0</v>
      </c>
      <c r="I81" s="59">
        <v>0</v>
      </c>
      <c r="J81" s="55">
        <v>0</v>
      </c>
      <c r="K81" s="55">
        <v>0</v>
      </c>
      <c r="L81" s="50">
        <v>0</v>
      </c>
      <c r="M81" s="50">
        <v>0</v>
      </c>
      <c r="O81" s="58">
        <f>SUM(F81:F88)</f>
        <v>1019171.8899999999</v>
      </c>
    </row>
    <row r="82" spans="1:13" ht="36.75" customHeight="1">
      <c r="A82" s="53" t="s">
        <v>315</v>
      </c>
      <c r="B82" s="4">
        <v>260</v>
      </c>
      <c r="C82" s="45" t="s">
        <v>63</v>
      </c>
      <c r="D82" s="57" t="s">
        <v>41</v>
      </c>
      <c r="E82" s="45" t="s">
        <v>305</v>
      </c>
      <c r="F82" s="50">
        <f t="shared" si="3"/>
        <v>18673</v>
      </c>
      <c r="G82" s="59">
        <v>18673</v>
      </c>
      <c r="H82" s="59">
        <v>0</v>
      </c>
      <c r="I82" s="59">
        <v>0</v>
      </c>
      <c r="J82" s="55">
        <v>0</v>
      </c>
      <c r="K82" s="55">
        <v>0</v>
      </c>
      <c r="L82" s="50">
        <v>0</v>
      </c>
      <c r="M82" s="50">
        <v>0</v>
      </c>
    </row>
    <row r="83" spans="1:13" ht="37.5" customHeight="1">
      <c r="A83" s="53" t="s">
        <v>315</v>
      </c>
      <c r="B83" s="4">
        <v>260</v>
      </c>
      <c r="C83" s="45" t="s">
        <v>63</v>
      </c>
      <c r="D83" s="57" t="s">
        <v>285</v>
      </c>
      <c r="E83" s="45" t="s">
        <v>305</v>
      </c>
      <c r="F83" s="50">
        <f t="shared" si="3"/>
        <v>58000</v>
      </c>
      <c r="G83" s="59">
        <v>58000</v>
      </c>
      <c r="H83" s="59">
        <v>0</v>
      </c>
      <c r="I83" s="59">
        <v>0</v>
      </c>
      <c r="J83" s="55">
        <v>0</v>
      </c>
      <c r="K83" s="55">
        <v>0</v>
      </c>
      <c r="L83" s="50">
        <v>0</v>
      </c>
      <c r="M83" s="50">
        <v>0</v>
      </c>
    </row>
    <row r="84" spans="1:13" ht="36.75" customHeight="1">
      <c r="A84" s="53" t="s">
        <v>316</v>
      </c>
      <c r="B84" s="4">
        <v>260</v>
      </c>
      <c r="C84" s="45" t="s">
        <v>63</v>
      </c>
      <c r="D84" s="57" t="s">
        <v>41</v>
      </c>
      <c r="E84" s="45" t="s">
        <v>306</v>
      </c>
      <c r="F84" s="50">
        <f t="shared" si="3"/>
        <v>33194.62</v>
      </c>
      <c r="G84" s="59">
        <v>33194.62</v>
      </c>
      <c r="H84" s="59">
        <v>0</v>
      </c>
      <c r="I84" s="59">
        <v>0</v>
      </c>
      <c r="J84" s="55">
        <v>0</v>
      </c>
      <c r="K84" s="55">
        <v>0</v>
      </c>
      <c r="L84" s="50">
        <v>0</v>
      </c>
      <c r="M84" s="50">
        <v>0</v>
      </c>
    </row>
    <row r="85" spans="1:13" ht="57.75" customHeight="1">
      <c r="A85" s="53" t="s">
        <v>316</v>
      </c>
      <c r="B85" s="4">
        <v>260</v>
      </c>
      <c r="C85" s="45" t="s">
        <v>63</v>
      </c>
      <c r="D85" s="57" t="s">
        <v>285</v>
      </c>
      <c r="E85" s="45" t="s">
        <v>306</v>
      </c>
      <c r="F85" s="50">
        <f t="shared" si="3"/>
        <v>50876.85</v>
      </c>
      <c r="G85" s="59">
        <v>50876.85</v>
      </c>
      <c r="H85" s="59">
        <v>0</v>
      </c>
      <c r="I85" s="59">
        <v>0</v>
      </c>
      <c r="J85" s="55">
        <v>0</v>
      </c>
      <c r="K85" s="55">
        <v>0</v>
      </c>
      <c r="L85" s="50">
        <v>0</v>
      </c>
      <c r="M85" s="50">
        <v>0</v>
      </c>
    </row>
    <row r="86" spans="1:13" ht="53.25" customHeight="1">
      <c r="A86" s="53" t="s">
        <v>316</v>
      </c>
      <c r="B86" s="4">
        <v>260</v>
      </c>
      <c r="C86" s="45" t="s">
        <v>303</v>
      </c>
      <c r="D86" s="57" t="s">
        <v>307</v>
      </c>
      <c r="E86" s="45" t="s">
        <v>306</v>
      </c>
      <c r="F86" s="50">
        <f t="shared" si="3"/>
        <v>12500</v>
      </c>
      <c r="G86" s="59">
        <v>12500</v>
      </c>
      <c r="H86" s="59">
        <v>0</v>
      </c>
      <c r="I86" s="59">
        <v>0</v>
      </c>
      <c r="J86" s="55">
        <v>0</v>
      </c>
      <c r="K86" s="55">
        <v>0</v>
      </c>
      <c r="L86" s="50">
        <v>0</v>
      </c>
      <c r="M86" s="50">
        <v>0</v>
      </c>
    </row>
    <row r="87" spans="1:13" ht="54" customHeight="1">
      <c r="A87" s="53" t="s">
        <v>316</v>
      </c>
      <c r="B87" s="4">
        <v>260</v>
      </c>
      <c r="C87" s="45" t="s">
        <v>303</v>
      </c>
      <c r="D87" s="57" t="s">
        <v>73</v>
      </c>
      <c r="E87" s="45" t="s">
        <v>306</v>
      </c>
      <c r="F87" s="50">
        <f t="shared" si="3"/>
        <v>488019</v>
      </c>
      <c r="G87" s="59">
        <v>0</v>
      </c>
      <c r="H87" s="59">
        <v>0</v>
      </c>
      <c r="I87" s="59">
        <v>488019</v>
      </c>
      <c r="J87" s="55">
        <v>0</v>
      </c>
      <c r="K87" s="55">
        <v>0</v>
      </c>
      <c r="L87" s="50">
        <v>0</v>
      </c>
      <c r="M87" s="50">
        <v>0</v>
      </c>
    </row>
    <row r="88" spans="1:13" ht="51" customHeight="1">
      <c r="A88" s="53" t="s">
        <v>316</v>
      </c>
      <c r="B88" s="4">
        <v>260</v>
      </c>
      <c r="C88" s="45" t="s">
        <v>308</v>
      </c>
      <c r="D88" s="57" t="s">
        <v>299</v>
      </c>
      <c r="E88" s="45" t="s">
        <v>306</v>
      </c>
      <c r="F88" s="50">
        <f t="shared" si="3"/>
        <v>44762</v>
      </c>
      <c r="G88" s="59">
        <v>0</v>
      </c>
      <c r="H88" s="59">
        <v>0</v>
      </c>
      <c r="I88" s="59">
        <v>0</v>
      </c>
      <c r="J88" s="55">
        <v>0</v>
      </c>
      <c r="K88" s="55">
        <v>0</v>
      </c>
      <c r="L88" s="50">
        <v>44762</v>
      </c>
      <c r="M88" s="50">
        <v>0</v>
      </c>
    </row>
    <row r="89" spans="1:13" ht="31.5">
      <c r="A89" s="53" t="s">
        <v>24</v>
      </c>
      <c r="B89" s="60">
        <v>500</v>
      </c>
      <c r="C89" s="61" t="s">
        <v>35</v>
      </c>
      <c r="D89" s="62" t="s">
        <v>34</v>
      </c>
      <c r="E89" s="63" t="s">
        <v>75</v>
      </c>
      <c r="F89" s="51">
        <v>0</v>
      </c>
      <c r="G89" s="51">
        <v>0</v>
      </c>
      <c r="H89" s="51">
        <v>0</v>
      </c>
      <c r="I89" s="51">
        <v>0</v>
      </c>
      <c r="J89" s="64">
        <v>0</v>
      </c>
      <c r="K89" s="64">
        <v>0</v>
      </c>
      <c r="L89" s="51">
        <v>0</v>
      </c>
      <c r="M89" s="51">
        <v>0</v>
      </c>
    </row>
    <row r="90" spans="2:5" ht="15.75">
      <c r="B90" s="44"/>
      <c r="C90" s="41"/>
      <c r="D90" s="44"/>
      <c r="E90" s="41"/>
    </row>
  </sheetData>
  <sheetProtection/>
  <mergeCells count="18">
    <mergeCell ref="C5:C8"/>
    <mergeCell ref="K7:K8"/>
    <mergeCell ref="A1:M1"/>
    <mergeCell ref="B5:B8"/>
    <mergeCell ref="G7:G8"/>
    <mergeCell ref="H7:H8"/>
    <mergeCell ref="I7:I8"/>
    <mergeCell ref="L7:M7"/>
    <mergeCell ref="L50:M50"/>
    <mergeCell ref="A2:F2"/>
    <mergeCell ref="A3:K3"/>
    <mergeCell ref="D5:D8"/>
    <mergeCell ref="E5:E8"/>
    <mergeCell ref="F5:M5"/>
    <mergeCell ref="F6:F8"/>
    <mergeCell ref="G6:M6"/>
    <mergeCell ref="A5:A8"/>
    <mergeCell ref="J7:J8"/>
  </mergeCells>
  <hyperlinks>
    <hyperlink ref="H7" r:id="rId1" display="consultantplus://offline/ref=BEC27A7DC0C3182F5EDA35B5EF476E80F06F49563AF1FFB67C6C693FDC4CA46476641DFE86E6QDHCG"/>
  </hyperlinks>
  <printOptions/>
  <pageMargins left="0.7" right="0.7" top="0.75" bottom="0.75" header="0.3" footer="0.3"/>
  <pageSetup horizontalDpi="600" verticalDpi="600" orientation="portrait" paperSize="9" scale="4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28">
      <selection activeCell="Q39" sqref="Q39"/>
    </sheetView>
  </sheetViews>
  <sheetFormatPr defaultColWidth="9.140625" defaultRowHeight="15"/>
  <cols>
    <col min="1" max="1" width="22.8515625" style="41" customWidth="1"/>
    <col min="2" max="2" width="5.8515625" style="41" customWidth="1"/>
    <col min="3" max="3" width="9.140625" style="41" customWidth="1"/>
    <col min="4" max="4" width="11.8515625" style="41" customWidth="1"/>
    <col min="5" max="5" width="12.28125" style="41" customWidth="1"/>
    <col min="6" max="6" width="12.7109375" style="41" customWidth="1"/>
    <col min="7" max="8" width="12.00390625" style="41" customWidth="1"/>
    <col min="9" max="9" width="11.57421875" style="41" customWidth="1"/>
    <col min="10" max="10" width="7.8515625" style="41" customWidth="1"/>
    <col min="11" max="11" width="7.7109375" style="41" customWidth="1"/>
    <col min="12" max="12" width="7.421875" style="41" customWidth="1"/>
    <col min="13" max="16384" width="9.140625" style="41" customWidth="1"/>
  </cols>
  <sheetData>
    <row r="1" spans="1:12" ht="15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125" t="s">
        <v>251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69"/>
    </row>
    <row r="3" spans="1:12" ht="15.75">
      <c r="A3" s="126" t="s">
        <v>318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69"/>
    </row>
    <row r="4" spans="1:12" ht="15.75">
      <c r="A4" s="70"/>
      <c r="B4" s="70"/>
      <c r="C4" s="70"/>
      <c r="D4" s="70"/>
      <c r="E4" s="70"/>
      <c r="F4" s="70"/>
      <c r="G4" s="70"/>
      <c r="H4" s="70"/>
      <c r="I4" s="70"/>
      <c r="J4" s="70"/>
      <c r="K4" s="122" t="s">
        <v>250</v>
      </c>
      <c r="L4" s="123"/>
    </row>
    <row r="5" spans="1:12" ht="31.5" customHeight="1">
      <c r="A5" s="127" t="s">
        <v>1</v>
      </c>
      <c r="B5" s="127" t="s">
        <v>2</v>
      </c>
      <c r="C5" s="127" t="s">
        <v>252</v>
      </c>
      <c r="D5" s="128" t="s">
        <v>253</v>
      </c>
      <c r="E5" s="128"/>
      <c r="F5" s="128"/>
      <c r="G5" s="128"/>
      <c r="H5" s="128"/>
      <c r="I5" s="128"/>
      <c r="J5" s="128"/>
      <c r="K5" s="128"/>
      <c r="L5" s="128"/>
    </row>
    <row r="6" spans="1:12" ht="15.75">
      <c r="A6" s="127"/>
      <c r="B6" s="127"/>
      <c r="C6" s="127"/>
      <c r="D6" s="127" t="s">
        <v>254</v>
      </c>
      <c r="E6" s="127"/>
      <c r="F6" s="127"/>
      <c r="G6" s="128" t="s">
        <v>5</v>
      </c>
      <c r="H6" s="128"/>
      <c r="I6" s="128"/>
      <c r="J6" s="128"/>
      <c r="K6" s="128"/>
      <c r="L6" s="128"/>
    </row>
    <row r="7" spans="1:12" ht="31.5" customHeight="1">
      <c r="A7" s="127"/>
      <c r="B7" s="127"/>
      <c r="C7" s="127"/>
      <c r="D7" s="127"/>
      <c r="E7" s="127"/>
      <c r="F7" s="127"/>
      <c r="G7" s="128" t="s">
        <v>255</v>
      </c>
      <c r="H7" s="128"/>
      <c r="I7" s="128"/>
      <c r="J7" s="128" t="s">
        <v>256</v>
      </c>
      <c r="K7" s="128"/>
      <c r="L7" s="128"/>
    </row>
    <row r="8" spans="1:12" ht="133.5" customHeight="1">
      <c r="A8" s="127"/>
      <c r="B8" s="127"/>
      <c r="C8" s="127"/>
      <c r="D8" s="71" t="s">
        <v>319</v>
      </c>
      <c r="E8" s="71" t="s">
        <v>320</v>
      </c>
      <c r="F8" s="71" t="s">
        <v>321</v>
      </c>
      <c r="G8" s="71" t="s">
        <v>319</v>
      </c>
      <c r="H8" s="71" t="s">
        <v>320</v>
      </c>
      <c r="I8" s="71" t="s">
        <v>321</v>
      </c>
      <c r="J8" s="71" t="s">
        <v>319</v>
      </c>
      <c r="K8" s="71" t="s">
        <v>320</v>
      </c>
      <c r="L8" s="71" t="s">
        <v>321</v>
      </c>
    </row>
    <row r="9" spans="1:12" ht="15.75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</row>
    <row r="10" spans="1:12" ht="47.25" customHeight="1">
      <c r="A10" s="72" t="s">
        <v>257</v>
      </c>
      <c r="B10" s="73" t="s">
        <v>258</v>
      </c>
      <c r="C10" s="73" t="s">
        <v>96</v>
      </c>
      <c r="D10" s="74">
        <f aca="true" t="shared" si="0" ref="D10:I10">D12</f>
        <v>4352313.22</v>
      </c>
      <c r="E10" s="74">
        <f t="shared" si="0"/>
        <v>5150096.06</v>
      </c>
      <c r="F10" s="74">
        <f t="shared" si="0"/>
        <v>5150096.06</v>
      </c>
      <c r="G10" s="74">
        <f t="shared" si="0"/>
        <v>4352313.22</v>
      </c>
      <c r="H10" s="74">
        <f t="shared" si="0"/>
        <v>5150096.06</v>
      </c>
      <c r="I10" s="74">
        <f t="shared" si="0"/>
        <v>5150096.06</v>
      </c>
      <c r="J10" s="74">
        <v>0</v>
      </c>
      <c r="K10" s="74">
        <v>0</v>
      </c>
      <c r="L10" s="74">
        <v>0</v>
      </c>
    </row>
    <row r="11" spans="1:12" ht="78.75" customHeight="1">
      <c r="A11" s="73" t="s">
        <v>261</v>
      </c>
      <c r="B11" s="73" t="s">
        <v>262</v>
      </c>
      <c r="C11" s="73" t="s">
        <v>96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</row>
    <row r="12" spans="1:12" ht="50.25" customHeight="1">
      <c r="A12" s="72" t="s">
        <v>259</v>
      </c>
      <c r="B12" s="73" t="s">
        <v>260</v>
      </c>
      <c r="C12" s="73" t="s">
        <v>96</v>
      </c>
      <c r="D12" s="74">
        <v>4352313.22</v>
      </c>
      <c r="E12" s="74">
        <v>5150096.06</v>
      </c>
      <c r="F12" s="74">
        <v>5150096.06</v>
      </c>
      <c r="G12" s="74">
        <v>4352313.22</v>
      </c>
      <c r="H12" s="74">
        <v>5150096.06</v>
      </c>
      <c r="I12" s="74">
        <v>5150096.06</v>
      </c>
      <c r="J12" s="74">
        <v>0</v>
      </c>
      <c r="K12" s="74">
        <v>0</v>
      </c>
      <c r="L12" s="74">
        <v>0</v>
      </c>
    </row>
    <row r="14" spans="1:12" ht="15.75">
      <c r="A14" s="124" t="s">
        <v>264</v>
      </c>
      <c r="B14" s="124"/>
      <c r="C14" s="124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ht="15.75">
      <c r="A15" s="124" t="s">
        <v>322</v>
      </c>
      <c r="B15" s="124"/>
      <c r="C15" s="124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5.75">
      <c r="A16" s="75"/>
      <c r="B16" s="75"/>
      <c r="C16" s="65" t="s">
        <v>263</v>
      </c>
      <c r="D16" s="3"/>
      <c r="E16" s="3"/>
      <c r="F16" s="3"/>
      <c r="G16" s="3"/>
      <c r="H16" s="3"/>
      <c r="I16" s="3"/>
      <c r="J16" s="3"/>
      <c r="K16" s="3"/>
      <c r="L16" s="3"/>
    </row>
    <row r="17" spans="1:3" ht="102">
      <c r="A17" s="66" t="s">
        <v>1</v>
      </c>
      <c r="B17" s="66" t="s">
        <v>2</v>
      </c>
      <c r="C17" s="66" t="s">
        <v>265</v>
      </c>
    </row>
    <row r="18" spans="1:12" ht="15.75">
      <c r="A18" s="66">
        <v>1</v>
      </c>
      <c r="B18" s="66">
        <v>2</v>
      </c>
      <c r="C18" s="66">
        <v>3</v>
      </c>
      <c r="D18" s="3"/>
      <c r="E18" s="3"/>
      <c r="F18" s="3"/>
      <c r="G18" s="3"/>
      <c r="H18" s="3"/>
      <c r="I18" s="3"/>
      <c r="J18" s="3"/>
      <c r="K18" s="3"/>
      <c r="L18" s="3"/>
    </row>
    <row r="19" spans="1:3" ht="25.5">
      <c r="A19" s="76" t="s">
        <v>24</v>
      </c>
      <c r="B19" s="77" t="s">
        <v>266</v>
      </c>
      <c r="C19" s="67">
        <v>0</v>
      </c>
    </row>
    <row r="20" spans="1:3" ht="25.5">
      <c r="A20" s="76" t="s">
        <v>267</v>
      </c>
      <c r="B20" s="77" t="s">
        <v>268</v>
      </c>
      <c r="C20" s="67">
        <v>0</v>
      </c>
    </row>
    <row r="21" spans="1:3" ht="15.75">
      <c r="A21" s="76" t="s">
        <v>269</v>
      </c>
      <c r="B21" s="77" t="s">
        <v>270</v>
      </c>
      <c r="C21" s="67">
        <v>0</v>
      </c>
    </row>
    <row r="22" spans="1:3" ht="15.75">
      <c r="A22" s="76" t="s">
        <v>271</v>
      </c>
      <c r="B22" s="77" t="s">
        <v>272</v>
      </c>
      <c r="C22" s="67">
        <v>0</v>
      </c>
    </row>
    <row r="23" spans="1:12" ht="15.75">
      <c r="A23" s="121" t="s">
        <v>323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15.75">
      <c r="A24" s="34"/>
      <c r="B24" s="34"/>
      <c r="C24" s="42" t="s">
        <v>273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3" ht="36" customHeight="1">
      <c r="A25" s="66" t="s">
        <v>1</v>
      </c>
      <c r="B25" s="66" t="s">
        <v>2</v>
      </c>
      <c r="C25" s="66" t="s">
        <v>274</v>
      </c>
    </row>
    <row r="26" spans="1:3" ht="14.25" customHeight="1">
      <c r="A26" s="66">
        <v>1</v>
      </c>
      <c r="B26" s="66">
        <v>2</v>
      </c>
      <c r="C26" s="66">
        <v>3</v>
      </c>
    </row>
    <row r="27" spans="1:3" ht="25.5">
      <c r="A27" s="76" t="s">
        <v>275</v>
      </c>
      <c r="B27" s="77" t="s">
        <v>266</v>
      </c>
      <c r="C27" s="78">
        <v>0</v>
      </c>
    </row>
    <row r="28" spans="1:12" ht="113.25" customHeight="1">
      <c r="A28" s="76" t="s">
        <v>276</v>
      </c>
      <c r="B28" s="77" t="s">
        <v>268</v>
      </c>
      <c r="C28" s="78">
        <v>0</v>
      </c>
      <c r="D28" s="3"/>
      <c r="E28" s="3"/>
      <c r="F28" s="3"/>
      <c r="G28" s="3"/>
      <c r="H28" s="3"/>
      <c r="I28" s="3"/>
      <c r="J28" s="3"/>
      <c r="K28" s="3"/>
      <c r="L28" s="3"/>
    </row>
    <row r="29" spans="1:3" ht="37.5" customHeight="1">
      <c r="A29" s="76" t="s">
        <v>277</v>
      </c>
      <c r="B29" s="77" t="s">
        <v>270</v>
      </c>
      <c r="C29" s="78">
        <v>0</v>
      </c>
    </row>
  </sheetData>
  <mergeCells count="14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  <mergeCell ref="K4:L4"/>
    <mergeCell ref="A23:L23"/>
    <mergeCell ref="A14:L14"/>
    <mergeCell ref="A15:L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User</cp:lastModifiedBy>
  <cp:lastPrinted>2019-01-16T16:10:22Z</cp:lastPrinted>
  <dcterms:created xsi:type="dcterms:W3CDTF">2018-01-17T11:25:32Z</dcterms:created>
  <dcterms:modified xsi:type="dcterms:W3CDTF">2019-01-16T16:10:24Z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